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K:\QILT\ESS\2023\Overall\11. Reporting\Syntax\output\"/>
    </mc:Choice>
  </mc:AlternateContent>
  <xr:revisionPtr revIDLastSave="0" documentId="13_ncr:1_{D1CDF3D7-6E4F-4906-B03F-6BB00623446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DEX" sheetId="1" r:id="rId1"/>
    <sheet name="EMPSAT_ALL_ALL_5Y" sheetId="2" r:id="rId2"/>
    <sheet name="EMPSAT_ALL_ALL_1Y_FIG" sheetId="3" r:id="rId3"/>
    <sheet name="EMPSAT_ALL_ALL_1Y_BFOE" sheetId="4" r:id="rId4"/>
    <sheet name="EMPSAT_ALL_UNI_1Y_BFOE" sheetId="5" r:id="rId5"/>
    <sheet name="EMPSAT_ALL_UNI_3YP_BFOE" sheetId="6" r:id="rId6"/>
    <sheet name="EMPSAT_ALL_ALL_1Y_BFOE_FIG" sheetId="7" r:id="rId7"/>
    <sheet name="EMPSAT_ALL_ALL_1Y_CHAR" sheetId="8" r:id="rId8"/>
    <sheet name="OVERSAT_ALL_ALL_1Y_CHAR_FIG" sheetId="9" r:id="rId9"/>
    <sheet name="OVERSAT_ALL_ALL_1Y_DG_FIG" sheetId="10" r:id="rId10"/>
    <sheet name="OVERSAT_ALL_ALL_1Y_OCC_FIG" sheetId="11" r:id="rId11"/>
    <sheet name="EMPSAT_ALL_ALL_1Y_DG" sheetId="12" r:id="rId12"/>
    <sheet name="EMPSAT_ALL_ALL_1Y_LFCHAR" sheetId="13" r:id="rId13"/>
    <sheet name="OVERSAT_ALL_ALL_1Y_LFCHAR_FIG" sheetId="14" r:id="rId14"/>
    <sheet name="OVERSAT_ALL_UNI_3YP_FIG" sheetId="15" r:id="rId15"/>
    <sheet name="EMPSAT_ALL_UNI_3YP" sheetId="16" r:id="rId16"/>
    <sheet name="QUALIMP_ALL_ALL_1Y" sheetId="17" r:id="rId17"/>
    <sheet name="QUALIMP_ALL_ALL_1Y_BFOE" sheetId="18" r:id="rId18"/>
    <sheet name="QUALIMP_ALL_ALL_1Y_OCC" sheetId="19" r:id="rId19"/>
    <sheet name="CRSPREP_ALL_ALL_1Y" sheetId="20" r:id="rId20"/>
    <sheet name="CRSPREP_ALL_ALL_1Y_BFOE" sheetId="21" r:id="rId21"/>
    <sheet name="CRSPREP_ALL_ALL_1Y_OCC" sheetId="22" r:id="rId22"/>
    <sheet name="EPREP_ALL_ALL_1Y" sheetId="23" r:id="rId23"/>
    <sheet name="EBETTR_ALL_ALL_1Y" sheetId="24" r:id="rId24"/>
    <sheet name="RR_ALL_ALL_3Y" sheetId="25" r:id="rId25"/>
    <sheet name="RR_ALL_ALL_1Y_BFOE" sheetId="26" r:id="rId26"/>
    <sheet name="RR_ALL_ALL_1Y_CHAR" sheetId="27" r:id="rId27"/>
    <sheet name="RR_ALL_ALL_1Y_DG" sheetId="28" r:id="rId28"/>
    <sheet name="RR_ALL_ALL_1Y_LFCHAR" sheetId="29" r:id="rId29"/>
    <sheet name="RR_ALL_ALL_1Y_GAS" sheetId="30" r:id="rId30"/>
    <sheet name="RR_ALL_UNI_3Y" sheetId="31" r:id="rId31"/>
    <sheet name="RR_ALL_NUHEI_3Y" sheetId="32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" l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<sst xmlns="http://schemas.openxmlformats.org/spreadsheetml/2006/main" count="5015" uniqueCount="1983">
  <si>
    <t>Sheet</t>
  </si>
  <si>
    <t>National Report table</t>
  </si>
  <si>
    <t>Title</t>
  </si>
  <si>
    <t>Table1</t>
  </si>
  <si>
    <t>Employer satisfaction with graduate attributes and overall satisfaction, 2019 to 2023 (%)</t>
  </si>
  <si>
    <t>Figure1</t>
  </si>
  <si>
    <t>Employer satisfaction with graduate attributes and overall satisfaction, 2023 (%)</t>
  </si>
  <si>
    <t>Table2</t>
  </si>
  <si>
    <t>Employer satisfaction by broad field of education, 2023 (%)</t>
  </si>
  <si>
    <t>NA</t>
  </si>
  <si>
    <t>Employer satisfaction by broad field of education (universities only), 2023 (%)</t>
  </si>
  <si>
    <t>Employer satisfaction by broad field of education (universities only), 2021 to 2023 (%)</t>
  </si>
  <si>
    <t>Figure2</t>
  </si>
  <si>
    <t>Table3</t>
  </si>
  <si>
    <t>Employer satisfaction by type of institution and course characteristics, 2023 (%)</t>
  </si>
  <si>
    <t>Figure3</t>
  </si>
  <si>
    <t>Overall satisfaction by type of institution and course characteristics, 2023 (%)</t>
  </si>
  <si>
    <t>Figure4</t>
  </si>
  <si>
    <t>Overall satisfaction by demographic group, 2023 (%)</t>
  </si>
  <si>
    <t>Figure5</t>
  </si>
  <si>
    <t>Overall satisfaction by occupation group, 2023 (%)</t>
  </si>
  <si>
    <t>Table4</t>
  </si>
  <si>
    <t>Employer satisfaction by demographic characteristics, 2023 (%)</t>
  </si>
  <si>
    <t>Table5</t>
  </si>
  <si>
    <t>Employer satisfaction by labour market characteristics, 2023 (%)</t>
  </si>
  <si>
    <t>Figure6</t>
  </si>
  <si>
    <t>Overall statisfaction by employment characteristics, 2023 (%)</t>
  </si>
  <si>
    <t>Figure7</t>
  </si>
  <si>
    <t>Overall satisfaction by institution (universities only), 2021 to 2023 (%)</t>
  </si>
  <si>
    <t>Table6</t>
  </si>
  <si>
    <t>Employer satisfaction by institution (universities only), 2021 to 2023 (%)</t>
  </si>
  <si>
    <t>Table7</t>
  </si>
  <si>
    <t>Importance of qualification for current employment, 2023</t>
  </si>
  <si>
    <t>Table8</t>
  </si>
  <si>
    <t>Importance of qualification for current employment, by broad field of education, 2023 (%)</t>
  </si>
  <si>
    <t>Table9</t>
  </si>
  <si>
    <t>Importance of qualification for current employment, by occupation group, 2023 (%)</t>
  </si>
  <si>
    <t>Table10</t>
  </si>
  <si>
    <t>Extent to which qualification prepared graduate for current employment, 2023 (%)</t>
  </si>
  <si>
    <t>Table11</t>
  </si>
  <si>
    <t>Extent to which qualification prepared graduate well or very well for current employment, by broad field of education, 2023 (%)</t>
  </si>
  <si>
    <t>Table12</t>
  </si>
  <si>
    <t>Extent to which qualification prepared graduate well or very well for current employment, by occupation, 2023 (%)</t>
  </si>
  <si>
    <t>Table13</t>
  </si>
  <si>
    <t>Main ways that the qualification prepared the graduate for employment, 2023 (%)</t>
  </si>
  <si>
    <t>Table14</t>
  </si>
  <si>
    <t>Main ways that the qualification could have better prepared the graduate for employment, 2023 (%)</t>
  </si>
  <si>
    <t>Table15</t>
  </si>
  <si>
    <t>ESS project overview, 2021 to 2023</t>
  </si>
  <si>
    <t>Table16</t>
  </si>
  <si>
    <t>Respondents by broad field of education, 2023</t>
  </si>
  <si>
    <t>Table17</t>
  </si>
  <si>
    <t>Respondents by type of institution and course characteristics, 2023</t>
  </si>
  <si>
    <t>Table18</t>
  </si>
  <si>
    <t>Respondents by demographic characteristics, 2023</t>
  </si>
  <si>
    <t>Table19</t>
  </si>
  <si>
    <t>Respondents by labour market characteristics, 2023</t>
  </si>
  <si>
    <t>Table20</t>
  </si>
  <si>
    <t>Graduates who did and did not provide contact details by graduate attributes, 2023</t>
  </si>
  <si>
    <t>Table23</t>
  </si>
  <si>
    <t>Response Rate by University, 2021 to 2023</t>
  </si>
  <si>
    <t>Table24</t>
  </si>
  <si>
    <t>Response Rate by NUHEI, 2021 to 2023</t>
  </si>
  <si>
    <t>2023 ESS National Tables</t>
  </si>
  <si>
    <t/>
  </si>
  <si>
    <t>Foundation %</t>
  </si>
  <si>
    <t>Adaptive %</t>
  </si>
  <si>
    <t>Collaborative %</t>
  </si>
  <si>
    <t>Technical %</t>
  </si>
  <si>
    <t>Employability %</t>
  </si>
  <si>
    <t>Overall satisfaction %</t>
  </si>
  <si>
    <t>2023</t>
  </si>
  <si>
    <t>91.2 (90.3, 92.0)</t>
  </si>
  <si>
    <t>88.7 (87.7, 89.7)</t>
  </si>
  <si>
    <t>86.0 (84.9, 87.1)</t>
  </si>
  <si>
    <t>92.2 (91.3, 93.0)</t>
  </si>
  <si>
    <t>84.1 (82.9, 85.2)</t>
  </si>
  <si>
    <t>83.7 (82.6, 84.8)</t>
  </si>
  <si>
    <t>2022</t>
  </si>
  <si>
    <t>93.0 (92.2, 93.7)</t>
  </si>
  <si>
    <t>90.1 (89.2, 91.0)</t>
  </si>
  <si>
    <t>88.2 (87.2, 89.1)</t>
  </si>
  <si>
    <t>92.7 (91.9, 93.4)</t>
  </si>
  <si>
    <t>86.8 (85.8, 87.8)</t>
  </si>
  <si>
    <t>84.1 (83.0, 85.1)</t>
  </si>
  <si>
    <t>2021</t>
  </si>
  <si>
    <t>93.5 (92.8, 94.2)</t>
  </si>
  <si>
    <t>90.3 (89.4, 91.1)</t>
  </si>
  <si>
    <t>89.3 (88.3, 90.1)</t>
  </si>
  <si>
    <t>93.7 (93.0, 94.4)</t>
  </si>
  <si>
    <t>86.6 (85.6, 87.6)</t>
  </si>
  <si>
    <t>85.3 (84.3, 86.3)</t>
  </si>
  <si>
    <t>2020</t>
  </si>
  <si>
    <t>88.1 (87.1, 89.0)</t>
  </si>
  <si>
    <t>93.8 (93.1, 94.5)</t>
  </si>
  <si>
    <t>84.7 (83.6, 85.7)</t>
  </si>
  <si>
    <t>2019</t>
  </si>
  <si>
    <t>92.7 (92.0, 93.3)</t>
  </si>
  <si>
    <t>89.3 (88.5, 90.1)</t>
  </si>
  <si>
    <t>87.8 (86.9, 88.5)</t>
  </si>
  <si>
    <t>85.4 (84.5, 86.2)</t>
  </si>
  <si>
    <t>84.0 (83.1, 84.9)</t>
  </si>
  <si>
    <t>Filters:</t>
  </si>
  <si>
    <t>ANALYS12 = 1</t>
  </si>
  <si>
    <t>EXTQUOTA = 0</t>
  </si>
  <si>
    <t>Key Variables:</t>
  </si>
  <si>
    <t>YEAR</t>
  </si>
  <si>
    <t>EGFOUND</t>
  </si>
  <si>
    <t>EGADAPT</t>
  </si>
  <si>
    <t>EGCOLLB</t>
  </si>
  <si>
    <t>EGTECH</t>
  </si>
  <si>
    <t>EGEMPLY</t>
  </si>
  <si>
    <t>EHIRES</t>
  </si>
  <si>
    <t>Notes:</t>
  </si>
  <si>
    <t>Confidence intervals are 90% using the Agresti-Coull method.</t>
  </si>
  <si>
    <t>Employer satisfaction</t>
  </si>
  <si>
    <t>Foundation</t>
  </si>
  <si>
    <t>Adaptive</t>
  </si>
  <si>
    <t>Collaborative</t>
  </si>
  <si>
    <t>Technical</t>
  </si>
  <si>
    <t>Employability</t>
  </si>
  <si>
    <t>Overall satisfaction</t>
  </si>
  <si>
    <t>Natural and Physical Sciences</t>
  </si>
  <si>
    <t>92.0 (88.5, 94.6)</t>
  </si>
  <si>
    <t>87.8 (83.7, 91.0)</t>
  </si>
  <si>
    <t>86.4 (82.2, 89.7)</t>
  </si>
  <si>
    <t>91.9 (88.3, 94.5)</t>
  </si>
  <si>
    <t>84.0 (79.4, 87.7)</t>
  </si>
  <si>
    <t>84.8 (80.4, 88.3)</t>
  </si>
  <si>
    <t>Information Technology</t>
  </si>
  <si>
    <t>89.5 (84.0, 93.3)</t>
  </si>
  <si>
    <t>87.0 (81.1, 91.3)</t>
  </si>
  <si>
    <t>83.9 (77.7, 88.6)</t>
  </si>
  <si>
    <t>86.0 (79.9, 90.4)</t>
  </si>
  <si>
    <t>80.0 (73.3, 85.4)</t>
  </si>
  <si>
    <t>80.8 (74.3, 86.0)</t>
  </si>
  <si>
    <t>Engineering and Related Technologies</t>
  </si>
  <si>
    <t>95.0 (92.0, 97.0)</t>
  </si>
  <si>
    <t>90.9 (87.2, 93.7)</t>
  </si>
  <si>
    <t>86.6 (82.4, 90.0)</t>
  </si>
  <si>
    <t>95.3 (92.2, 97.2)</t>
  </si>
  <si>
    <t>87.3 (82.9, 90.6)</t>
  </si>
  <si>
    <t>88.8 (84.9, 91.9)</t>
  </si>
  <si>
    <t>Architecture and Building</t>
  </si>
  <si>
    <t>92.4 (85.0, 96.5)</t>
  </si>
  <si>
    <t>90.5 (82.4, 95.2)</t>
  </si>
  <si>
    <t>95.5 (88.8, 98.5)</t>
  </si>
  <si>
    <t>96.9 (90.6, 99.4)</t>
  </si>
  <si>
    <t>85.7 (76.9, 91.6)</t>
  </si>
  <si>
    <t>85.3 (76.8, 91.1)</t>
  </si>
  <si>
    <t>Agriculture and Environmental Studies</t>
  </si>
  <si>
    <t>96.6 (91.4, 98.9)</t>
  </si>
  <si>
    <t>96.4 (91.0, 98.8)</t>
  </si>
  <si>
    <t>90.7 (84.1, 94.8)</t>
  </si>
  <si>
    <t>96.5 (91.3, 98.9)</t>
  </si>
  <si>
    <t>90.4 (83.5, 94.6)</t>
  </si>
  <si>
    <t>90.8 (84.3, 94.9)</t>
  </si>
  <si>
    <t>Health</t>
  </si>
  <si>
    <t>91.3 (89.2, 93.0)</t>
  </si>
  <si>
    <t>86.6 (84.2, 88.8)</t>
  </si>
  <si>
    <t>87.0 (84.5, 89.1)</t>
  </si>
  <si>
    <t>92.2 (90.1, 93.8)</t>
  </si>
  <si>
    <t>82.0 (79.2, 84.5)</t>
  </si>
  <si>
    <t>85.8 (83.3, 88.0)</t>
  </si>
  <si>
    <t>Education</t>
  </si>
  <si>
    <t>90.7 (88.0, 92.8)</t>
  </si>
  <si>
    <t>89.6 (86.9, 91.9)</t>
  </si>
  <si>
    <t>85.2 (82.1, 87.9)</t>
  </si>
  <si>
    <t>93.0 (90.6, 94.8)</t>
  </si>
  <si>
    <t>85.5 (82.4, 88.1)</t>
  </si>
  <si>
    <t>87.4 (84.5, 89.9)</t>
  </si>
  <si>
    <t>Management and Commerce</t>
  </si>
  <si>
    <t>90.1 (87.6, 92.2)</t>
  </si>
  <si>
    <t>88.3 (85.6, 90.6)</t>
  </si>
  <si>
    <t>85.5 (82.6, 88.0)</t>
  </si>
  <si>
    <t>90.8 (88.3, 92.8)</t>
  </si>
  <si>
    <t>87.1 (84.2, 89.5)</t>
  </si>
  <si>
    <t>78.7 (75.4, 81.7)</t>
  </si>
  <si>
    <t>Society and Culture</t>
  </si>
  <si>
    <t>90.2 (88.0, 92.0)</t>
  </si>
  <si>
    <t>88.6 (86.3, 90.5)</t>
  </si>
  <si>
    <t>84.7 (82.2, 86.9)</t>
  </si>
  <si>
    <t>92.5 (90.6, 94.1)</t>
  </si>
  <si>
    <t>82.2 (79.5, 84.6)</t>
  </si>
  <si>
    <t>82.4 (79.7, 84.7)</t>
  </si>
  <si>
    <t>Creative Arts</t>
  </si>
  <si>
    <t>91.1 (85.5, 94.7)</t>
  </si>
  <si>
    <t>88.4 (82.4, 92.6)</t>
  </si>
  <si>
    <t>86.5 (80.2, 91.0)</t>
  </si>
  <si>
    <t>90.7 (85.0, 94.5)</t>
  </si>
  <si>
    <t>82.9 (75.9, 88.1)</t>
  </si>
  <si>
    <t>75.4 (68.4, 81.3)</t>
  </si>
  <si>
    <t>Food, Hospitality and Personal Services</t>
  </si>
  <si>
    <t>0</t>
  </si>
  <si>
    <t>Total</t>
  </si>
  <si>
    <t>Standard Deviation</t>
  </si>
  <si>
    <t>2.3</t>
  </si>
  <si>
    <t>2.8</t>
  </si>
  <si>
    <t>3.4</t>
  </si>
  <si>
    <t>3.2</t>
  </si>
  <si>
    <t>3.1</t>
  </si>
  <si>
    <t>4.7</t>
  </si>
  <si>
    <t>ANALYS12 in (1:2)</t>
  </si>
  <si>
    <t>BROADFOE</t>
  </si>
  <si>
    <t>Graduates who completed a double degree are double counted to include both areas of their study where the areas are different. However the totals only count each graduate once; this is consistent with the treatment of 21 study area tables in the GOS national report tables.</t>
  </si>
  <si>
    <t>88.8 (82.7, 93.0)</t>
  </si>
  <si>
    <t>85.8 (79.3, 90.6)</t>
  </si>
  <si>
    <t>81.3 (74.3, 86.8)</t>
  </si>
  <si>
    <t>83.7 (76.8, 88.8)</t>
  </si>
  <si>
    <t>77.7 (70.2, 83.7)</t>
  </si>
  <si>
    <t>80.6 (73.5, 86.1)</t>
  </si>
  <si>
    <t>94.9 (91.8, 96.9)</t>
  </si>
  <si>
    <t>90.7 (86.9, 93.5)</t>
  </si>
  <si>
    <t>86.8 (82.5, 90.2)</t>
  </si>
  <si>
    <t>95.1 (92.0, 97.1)</t>
  </si>
  <si>
    <t>86.9 (82.5, 90.4)</t>
  </si>
  <si>
    <t>88.5 (84.5, 91.6)</t>
  </si>
  <si>
    <t>93.8 (86.7, 97.5)</t>
  </si>
  <si>
    <t>91.9 (84.1, 96.3)</t>
  </si>
  <si>
    <t>95.4 (88.7, 98.5)</t>
  </si>
  <si>
    <t>96.8 (90.4, 99.4)</t>
  </si>
  <si>
    <t>85.5 (76.5, 91.5)</t>
  </si>
  <si>
    <t>85.1 (76.4, 91.0)</t>
  </si>
  <si>
    <t>96.5 (91.2, 98.9)</t>
  </si>
  <si>
    <t>97.5 (92.5, 99.5)</t>
  </si>
  <si>
    <t>91.7 (85.2, 95.6)</t>
  </si>
  <si>
    <t>97.6 (92.7, 99.5)</t>
  </si>
  <si>
    <t>91.4 (84.6, 95.4)</t>
  </si>
  <si>
    <t>90.6 (83.9, 94.8)</t>
  </si>
  <si>
    <t>92.1 (90.0, 93.7)</t>
  </si>
  <si>
    <t>81.9 (79.1, 84.4)</t>
  </si>
  <si>
    <t>85.6 (83.1, 87.8)</t>
  </si>
  <si>
    <t>90.6 (87.9, 92.8)</t>
  </si>
  <si>
    <t>89.6 (86.8, 91.8)</t>
  </si>
  <si>
    <t>85.0 (81.8, 87.7)</t>
  </si>
  <si>
    <t>93.0 (90.6, 94.9)</t>
  </si>
  <si>
    <t>85.3 (82.1, 88.0)</t>
  </si>
  <si>
    <t>87.3 (84.3, 89.8)</t>
  </si>
  <si>
    <t>89.9 (87.1, 92.1)</t>
  </si>
  <si>
    <t>88.7 (85.8, 91.0)</t>
  </si>
  <si>
    <t>85.7 (82.5, 88.3)</t>
  </si>
  <si>
    <t>90.5 (87.7, 92.7)</t>
  </si>
  <si>
    <t>87.3 (84.2, 89.8)</t>
  </si>
  <si>
    <t>79.0 (75.5, 82.2)</t>
  </si>
  <si>
    <t>90.7 (88.4, 92.6)</t>
  </si>
  <si>
    <t>89.2 (86.7, 91.2)</t>
  </si>
  <si>
    <t>85.5 (82.8, 87.8)</t>
  </si>
  <si>
    <t>93.4 (91.4, 95.0)</t>
  </si>
  <si>
    <t>83.4 (80.5, 85.9)</t>
  </si>
  <si>
    <t>81.4 (78.5, 84.0)</t>
  </si>
  <si>
    <t>91.2 (85.3, 94.9)</t>
  </si>
  <si>
    <t>88.1 (81.7, 92.5)</t>
  </si>
  <si>
    <t>86.0 (79.3, 90.8)</t>
  </si>
  <si>
    <t>90.8 (84.7, 94.7)</t>
  </si>
  <si>
    <t>81.9 (74.5, 87.6)</t>
  </si>
  <si>
    <t>77.4 (70.0, 83.3)</t>
  </si>
  <si>
    <t>91.3 (90.4, 92.2)</t>
  </si>
  <si>
    <t>88.9 (87.9, 89.9)</t>
  </si>
  <si>
    <t>86.2 (85.0, 87.2)</t>
  </si>
  <si>
    <t>92.3 (91.4, 93.1)</t>
  </si>
  <si>
    <t>84.2 (82.9, 85.3)</t>
  </si>
  <si>
    <t>83.7 (82.5, 84.9)</t>
  </si>
  <si>
    <t>92.7 (91.0, 94.1)</t>
  </si>
  <si>
    <t>90.1 (88.2, 91.8)</t>
  </si>
  <si>
    <t>89.3 (87.3, 91.0)</t>
  </si>
  <si>
    <t>93.4 (91.7, 94.8)</t>
  </si>
  <si>
    <t>86.6 (84.4, 88.5)</t>
  </si>
  <si>
    <t>83.4 (81.1, 85.5)</t>
  </si>
  <si>
    <t>93.3 (91.2, 95.0)</t>
  </si>
  <si>
    <t>89.4 (86.8, 91.5)</t>
  </si>
  <si>
    <t>86.7 (83.9, 89.0)</t>
  </si>
  <si>
    <t>90.3 (87.8, 92.4)</t>
  </si>
  <si>
    <t>82.4 (79.3, 85.1)</t>
  </si>
  <si>
    <t>83.6 (80.7, 86.2)</t>
  </si>
  <si>
    <t>95.4 (94.0, 96.6)</t>
  </si>
  <si>
    <t>90.5 (88.5, 92.1)</t>
  </si>
  <si>
    <t>90.2 (88.3, 91.9)</t>
  </si>
  <si>
    <t>94.9 (93.3, 96.1)</t>
  </si>
  <si>
    <t>88.2 (86.0, 90.0)</t>
  </si>
  <si>
    <t>89.8 (87.7, 91.5)</t>
  </si>
  <si>
    <t>93.0 (89.6, 95.3)</t>
  </si>
  <si>
    <t>88.3 (84.3, 91.5)</t>
  </si>
  <si>
    <t>94.0 (90.8, 96.1)</t>
  </si>
  <si>
    <t>93.8 (90.5, 96.0)</t>
  </si>
  <si>
    <t>84.2 (79.8, 87.9)</t>
  </si>
  <si>
    <t>83.8 (79.3, 87.4)</t>
  </si>
  <si>
    <t>96.4 (93.6, 98.0)</t>
  </si>
  <si>
    <t>95.9 (93.0, 97.7)</t>
  </si>
  <si>
    <t>92.8 (89.3, 95.2)</t>
  </si>
  <si>
    <t>97.7 (95.3, 99.0)</t>
  </si>
  <si>
    <t>91.6 (87.9, 94.3)</t>
  </si>
  <si>
    <t>86.3 (82.1, 89.7)</t>
  </si>
  <si>
    <t>91.6 (90.5, 92.6)</t>
  </si>
  <si>
    <t>88.0 (86.6, 89.2)</t>
  </si>
  <si>
    <t>87.3 (86.0, 88.6)</t>
  </si>
  <si>
    <t>93.0 (92.0, 94.0)</t>
  </si>
  <si>
    <t>83.2 (81.7, 84.6)</t>
  </si>
  <si>
    <t>86.5 (85.1, 87.7)</t>
  </si>
  <si>
    <t>91.5 (90.2, 92.7)</t>
  </si>
  <si>
    <t>90.1 (88.6, 91.3)</t>
  </si>
  <si>
    <t>84.9 (83.2, 86.5)</t>
  </si>
  <si>
    <t>92.8 (91.6, 93.9)</t>
  </si>
  <si>
    <t>86.6 (85.0, 88.1)</t>
  </si>
  <si>
    <t>86.5 (84.8, 88.0)</t>
  </si>
  <si>
    <t>92.8 (91.5, 93.8)</t>
  </si>
  <si>
    <t>89.9 (88.5, 91.1)</t>
  </si>
  <si>
    <t>88.8 (87.4, 90.1)</t>
  </si>
  <si>
    <t>91.6 (90.3, 92.7)</t>
  </si>
  <si>
    <t>88.0 (86.5, 89.3)</t>
  </si>
  <si>
    <t>82.3 (80.6, 83.9)</t>
  </si>
  <si>
    <t>93.1 (92.1, 94.1)</t>
  </si>
  <si>
    <t>91.0 (89.7, 92.1)</t>
  </si>
  <si>
    <t>87.9 (86.5, 89.2)</t>
  </si>
  <si>
    <t>93.7 (92.7, 94.6)</t>
  </si>
  <si>
    <t>86.0 (84.6, 87.4)</t>
  </si>
  <si>
    <t>82.3 (80.7, 83.8)</t>
  </si>
  <si>
    <t>92.1 (89.4, 94.2)</t>
  </si>
  <si>
    <t>89.3 (86.3, 91.8)</t>
  </si>
  <si>
    <t>90.1 (87.1, 92.5)</t>
  </si>
  <si>
    <t>91.3 (88.4, 93.6)</t>
  </si>
  <si>
    <t>86.8 (83.4, 89.6)</t>
  </si>
  <si>
    <t>79.4 (75.6, 82.7)</t>
  </si>
  <si>
    <t>92.7 (92.3, 93.2)</t>
  </si>
  <si>
    <t>89.9 (89.3, 90.4)</t>
  </si>
  <si>
    <t>88.1 (87.5, 88.6)</t>
  </si>
  <si>
    <t>93.0 (92.5, 93.4)</t>
  </si>
  <si>
    <t>86.0 (85.4, 86.6)</t>
  </si>
  <si>
    <t>84.4 (83.8, 85.1)</t>
  </si>
  <si>
    <t>University</t>
  </si>
  <si>
    <t>NUHEI</t>
  </si>
  <si>
    <t>89.6 (85.4, 92.6)</t>
  </si>
  <si>
    <t>86.4 (81.9, 90.0)</t>
  </si>
  <si>
    <t>84.4 (79.7, 88.2)</t>
  </si>
  <si>
    <t>90.9 (86.9, 93.8)</t>
  </si>
  <si>
    <t>82.7 (77.8, 86.8)</t>
  </si>
  <si>
    <t>83.7 (79.0, 87.6)</t>
  </si>
  <si>
    <t>Internal</t>
  </si>
  <si>
    <t>92.1 (91.0, 93.1)</t>
  </si>
  <si>
    <t>88.9 (87.6, 90.0)</t>
  </si>
  <si>
    <t>88.3 (87.0, 89.5)</t>
  </si>
  <si>
    <t>93.5 (92.4, 94.3)</t>
  </si>
  <si>
    <t>84.7 (83.2, 86.0)</t>
  </si>
  <si>
    <t>85.5 (84.1, 86.8)</t>
  </si>
  <si>
    <t>External</t>
  </si>
  <si>
    <t>89.4 (87.6, 90.9)</t>
  </si>
  <si>
    <t>88.5 (86.7, 90.1)</t>
  </si>
  <si>
    <t>81.9 (79.7, 83.9)</t>
  </si>
  <si>
    <t>90.0 (88.2, 91.5)</t>
  </si>
  <si>
    <t>83.1 (81.0, 85.1)</t>
  </si>
  <si>
    <t>80.3 (78.0, 82.3)</t>
  </si>
  <si>
    <t>Undergraduate</t>
  </si>
  <si>
    <t>91.6 (90.3, 92.8)</t>
  </si>
  <si>
    <t>88.6 (87.2, 90.0)</t>
  </si>
  <si>
    <t>92.4 (91.1, 93.5)</t>
  </si>
  <si>
    <t>84.8 (83.1, 86.4)</t>
  </si>
  <si>
    <t>84.2 (82.5, 85.7)</t>
  </si>
  <si>
    <t>Postgraduate coursework</t>
  </si>
  <si>
    <t>89.3 (87.8, 90.7)</t>
  </si>
  <si>
    <t>87.6 (85.9, 89.1)</t>
  </si>
  <si>
    <t>83.1 (81.2, 84.8)</t>
  </si>
  <si>
    <t>90.9 (89.3, 92.2)</t>
  </si>
  <si>
    <t>82.5 (80.5, 84.3)</t>
  </si>
  <si>
    <t>82.7 (80.8, 84.4)</t>
  </si>
  <si>
    <t>Postgraduate research</t>
  </si>
  <si>
    <t>97.0 (94.6, 98.3)</t>
  </si>
  <si>
    <t>94.3 (91.4, 96.3)</t>
  </si>
  <si>
    <t>85.2 (81.3, 88.5)</t>
  </si>
  <si>
    <t>97.3 (95.1, 98.6)</t>
  </si>
  <si>
    <t>87.1 (83.2, 90.2)</t>
  </si>
  <si>
    <t>86.1 (82.2, 89.2)</t>
  </si>
  <si>
    <t>HEPTYPE</t>
  </si>
  <si>
    <t>E329 (1,3 = "Int"; 2,4,5 = "Ext")</t>
  </si>
  <si>
    <t>LEVEL</t>
  </si>
  <si>
    <t>Non disability</t>
  </si>
  <si>
    <t>83.8 (82.6, 85.0)</t>
  </si>
  <si>
    <t>Disability</t>
  </si>
  <si>
    <t>82.7 (78.4, 86.3)</t>
  </si>
  <si>
    <t>Non-English speaking background</t>
  </si>
  <si>
    <t>85.4 (81.8, 88.4)</t>
  </si>
  <si>
    <t>English speaking background</t>
  </si>
  <si>
    <t>83.5 (82.3, 84.7)</t>
  </si>
  <si>
    <t>Non indigenous</t>
  </si>
  <si>
    <t>83.7 (82.5, 84.8)</t>
  </si>
  <si>
    <t>Indigenous</t>
  </si>
  <si>
    <t>85.7 (74.4, 92.7)</t>
  </si>
  <si>
    <t>Over 30 years</t>
  </si>
  <si>
    <t>82.0 (80.2, 83.6)</t>
  </si>
  <si>
    <t>30 years or under</t>
  </si>
  <si>
    <t>85.3 (83.7, 86.8)</t>
  </si>
  <si>
    <t>Female</t>
  </si>
  <si>
    <t>84.2 (82.7, 85.6)</t>
  </si>
  <si>
    <t>Male</t>
  </si>
  <si>
    <t>83.0 (81.1, 84.8)</t>
  </si>
  <si>
    <t>Managers</t>
  </si>
  <si>
    <t>82.2 (78.2, 85.5)</t>
  </si>
  <si>
    <t>Professionals</t>
  </si>
  <si>
    <t>86.2 (84.8, 87.5)</t>
  </si>
  <si>
    <t>Technicians and Trades Workers</t>
  </si>
  <si>
    <t>79.5 (73.0, 84.8)</t>
  </si>
  <si>
    <t>Community and Personal Service Workers</t>
  </si>
  <si>
    <t>75.4 (69.9, 80.2)</t>
  </si>
  <si>
    <t>Clerical and Administrative Workers</t>
  </si>
  <si>
    <t>79.6 (75.5, 83.2)</t>
  </si>
  <si>
    <t>Other</t>
  </si>
  <si>
    <t>80.2 (73.5, 85.5)</t>
  </si>
  <si>
    <t>90.0 (88.5, 91.4)</t>
  </si>
  <si>
    <t>86.4 (84.7, 88.0)</t>
  </si>
  <si>
    <t>83.8 (81.9, 85.5)</t>
  </si>
  <si>
    <t>90.5 (89.0, 91.9)</t>
  </si>
  <si>
    <t>82.0 (80.0, 83.8)</t>
  </si>
  <si>
    <t>92.0 (90.8, 93.0)</t>
  </si>
  <si>
    <t>90.3 (89.0, 91.4)</t>
  </si>
  <si>
    <t>87.5 (86.1, 88.8)</t>
  </si>
  <si>
    <t>93.3 (92.2, 94.3)</t>
  </si>
  <si>
    <t>85.4 (83.9, 86.8)</t>
  </si>
  <si>
    <t>92.2 (90.9, 93.2)</t>
  </si>
  <si>
    <t>92.6 (91.4, 93.7)</t>
  </si>
  <si>
    <t>84.2 (82.6, 85.8)</t>
  </si>
  <si>
    <t>90.1 (88.7, 91.4)</t>
  </si>
  <si>
    <t>88.7 (87.2, 90.0)</t>
  </si>
  <si>
    <t>82.9 (81.2, 84.6)</t>
  </si>
  <si>
    <t>91.8 (90.4, 92.9)</t>
  </si>
  <si>
    <t>83.9 (82.1, 85.5)</t>
  </si>
  <si>
    <t>95.7 (87.1, 99.1)</t>
  </si>
  <si>
    <t>89.1 (79.0, 94.9)</t>
  </si>
  <si>
    <t>93.2 (83.7, 97.7)</t>
  </si>
  <si>
    <t>79.1 (67.2, 87.5)</t>
  </si>
  <si>
    <t>91.1 (90.2, 92.0)</t>
  </si>
  <si>
    <t>86.0 (84.9, 87.0)</t>
  </si>
  <si>
    <t>84.1 (82.9, 85.3)</t>
  </si>
  <si>
    <t>91.0 (90.1, 91.9)</t>
  </si>
  <si>
    <t>88.7 (87.6, 89.7)</t>
  </si>
  <si>
    <t>85.6 (84.4, 86.7)</t>
  </si>
  <si>
    <t>92.0 (91.1, 92.9)</t>
  </si>
  <si>
    <t>83.7 (82.4, 84.9)</t>
  </si>
  <si>
    <t>92.4 (89.5, 94.6)</t>
  </si>
  <si>
    <t>89.4 (86.1, 92.0)</t>
  </si>
  <si>
    <t>89.9 (86.7, 92.5)</t>
  </si>
  <si>
    <t>93.8 (91.0, 95.8)</t>
  </si>
  <si>
    <t>87.1 (83.5, 90.1)</t>
  </si>
  <si>
    <t>90.9 (87.5, 93.5)</t>
  </si>
  <si>
    <t>87.1 (83.2, 90.3)</t>
  </si>
  <si>
    <t>84.0 (79.8, 87.5)</t>
  </si>
  <si>
    <t>92.3 (89.0, 94.7)</t>
  </si>
  <si>
    <t>79.9 (75.3, 83.8)</t>
  </si>
  <si>
    <t>91.2 (90.3, 92.1)</t>
  </si>
  <si>
    <t>88.9 (87.8, 89.9)</t>
  </si>
  <si>
    <t>86.2 (85.1, 87.3)</t>
  </si>
  <si>
    <t>84.5 (83.2, 85.6)</t>
  </si>
  <si>
    <t>E315</t>
  </si>
  <si>
    <t>E913</t>
  </si>
  <si>
    <t>E940</t>
  </si>
  <si>
    <t>E941</t>
  </si>
  <si>
    <t>E943</t>
  </si>
  <si>
    <t>89.9 (86.7, 92.4)</t>
  </si>
  <si>
    <t>90.2 (87.0, 92.7)</t>
  </si>
  <si>
    <t>82.9 (79.0, 86.2)</t>
  </si>
  <si>
    <t>90.1 (86.9, 92.6)</t>
  </si>
  <si>
    <t>85.1 (81.4, 88.2)</t>
  </si>
  <si>
    <t>91.6 (90.4, 92.6)</t>
  </si>
  <si>
    <t>87.6 (86.3, 88.9)</t>
  </si>
  <si>
    <t>85.5 (84.0, 86.8)</t>
  </si>
  <si>
    <t>92.9 (91.8, 93.9)</t>
  </si>
  <si>
    <t>83.5 (81.9, 84.9)</t>
  </si>
  <si>
    <t>89.8 (84.4, 93.5)</t>
  </si>
  <si>
    <t>89.4 (83.9, 93.2)</t>
  </si>
  <si>
    <t>85.0 (79.1, 89.6)</t>
  </si>
  <si>
    <t>90.5 (85.2, 94.0)</t>
  </si>
  <si>
    <t>79.0 (72.2, 84.5)</t>
  </si>
  <si>
    <t>89.4 (85.1, 92.6)</t>
  </si>
  <si>
    <t>91.1 (87.0, 94.0)</t>
  </si>
  <si>
    <t>87.6 (83.1, 91.0)</t>
  </si>
  <si>
    <t>90.7 (86.5, 93.7)</t>
  </si>
  <si>
    <t>83.6 (78.7, 87.6)</t>
  </si>
  <si>
    <t>91.1 (88.0, 93.4)</t>
  </si>
  <si>
    <t>90.3 (87.0, 92.8)</t>
  </si>
  <si>
    <t>88.4 (85.0, 91.1)</t>
  </si>
  <si>
    <t>90.8 (87.7, 93.3)</t>
  </si>
  <si>
    <t>86.1 (82.4, 89.1)</t>
  </si>
  <si>
    <t>95.8 (91.5, 98.1)</t>
  </si>
  <si>
    <t>94.6 (89.8, 97.4)</t>
  </si>
  <si>
    <t>95.2 (90.9, 97.6)</t>
  </si>
  <si>
    <t>94.7 (90.0, 97.4)</t>
  </si>
  <si>
    <t>91.5 (86.1, 94.9)</t>
  </si>
  <si>
    <t>Employed full-time</t>
  </si>
  <si>
    <t>90.8 (89.7, 91.8)</t>
  </si>
  <si>
    <t>88.5 (87.3, 89.6)</t>
  </si>
  <si>
    <t>85.4 (84.1, 86.6)</t>
  </si>
  <si>
    <t>92.0 (91.0, 92.9)</t>
  </si>
  <si>
    <t>83.6 (82.2, 84.9)</t>
  </si>
  <si>
    <t>83.9 (82.6, 85.2)</t>
  </si>
  <si>
    <t>Employed part-time</t>
  </si>
  <si>
    <t>92.5 (90.6, 94.0)</t>
  </si>
  <si>
    <t>89.4 (87.3, 91.2)</t>
  </si>
  <si>
    <t>88.0 (85.8, 89.9)</t>
  </si>
  <si>
    <t>92.8 (91.0, 94.3)</t>
  </si>
  <si>
    <t>85.4 (83.0, 87.6)</t>
  </si>
  <si>
    <t>83.1 (80.6, 85.3)</t>
  </si>
  <si>
    <t>Less than 3 months</t>
  </si>
  <si>
    <t>90.6 (87.1, 93.2)</t>
  </si>
  <si>
    <t>85.2 (81.1, 88.5)</t>
  </si>
  <si>
    <t>87.0 (83.1, 90.1)</t>
  </si>
  <si>
    <t>91.1 (87.6, 93.7)</t>
  </si>
  <si>
    <t>80.2 (75.6, 84.1)</t>
  </si>
  <si>
    <t>82.9 (78.6, 86.4)</t>
  </si>
  <si>
    <t>3 months to less than 1 year</t>
  </si>
  <si>
    <t>91.2 (89.8, 92.4)</t>
  </si>
  <si>
    <t>88.0 (86.3, 89.4)</t>
  </si>
  <si>
    <t>88.0 (86.4, 89.4)</t>
  </si>
  <si>
    <t>93.0 (91.7, 94.1)</t>
  </si>
  <si>
    <t>84.4 (82.6, 86.0)</t>
  </si>
  <si>
    <t>85.7 (84.0, 87.2)</t>
  </si>
  <si>
    <t>1 year or more</t>
  </si>
  <si>
    <t>91.3 (89.9, 92.5)</t>
  </si>
  <si>
    <t>84.0 (82.3, 85.6)</t>
  </si>
  <si>
    <t>84.5 (82.8, 86.1)</t>
  </si>
  <si>
    <t>82.1 (80.3, 83.7)</t>
  </si>
  <si>
    <t>EGOCCGRP</t>
  </si>
  <si>
    <t>LFCLASS</t>
  </si>
  <si>
    <t>ESUPTIME</t>
  </si>
  <si>
    <t>Murdoch University</t>
  </si>
  <si>
    <t>74.3 (66.7, 80.7)</t>
  </si>
  <si>
    <t>Flinders University</t>
  </si>
  <si>
    <t>78.0 (72.1, 82.9)</t>
  </si>
  <si>
    <t>University of Canberra</t>
  </si>
  <si>
    <t>78.3 (71.5, 83.9)</t>
  </si>
  <si>
    <t>Bond University</t>
  </si>
  <si>
    <t>78.9 (66.2, 87.9)</t>
  </si>
  <si>
    <t>Griffith University</t>
  </si>
  <si>
    <t>80.1 (75.1, 84.3)</t>
  </si>
  <si>
    <t>Torrens University</t>
  </si>
  <si>
    <t>80.7 (73.9, 86.1)</t>
  </si>
  <si>
    <t>The University of South Australia</t>
  </si>
  <si>
    <t>81.0 (76.5, 84.7)</t>
  </si>
  <si>
    <t>Western Sydney University</t>
  </si>
  <si>
    <t>81.0 (75.4, 85.5)</t>
  </si>
  <si>
    <t>The University of Queensland</t>
  </si>
  <si>
    <t>82.2 (78.5, 85.5)</t>
  </si>
  <si>
    <t>Edith Cowan University</t>
  </si>
  <si>
    <t>83.2 (78.8, 86.8)</t>
  </si>
  <si>
    <t>Queensland University of Technology</t>
  </si>
  <si>
    <t>83.2 (79.7, 86.1)</t>
  </si>
  <si>
    <t>Macquarie University</t>
  </si>
  <si>
    <t>83.5 (78.6, 87.4)</t>
  </si>
  <si>
    <t>University of Tasmania</t>
  </si>
  <si>
    <t>83.7 (80.1, 86.8)</t>
  </si>
  <si>
    <t>The University of Adelaide</t>
  </si>
  <si>
    <t>Monash University</t>
  </si>
  <si>
    <t>83.9 (81.1, 86.4)</t>
  </si>
  <si>
    <t>Deakin University</t>
  </si>
  <si>
    <t>84.2 (81.4, 86.7)</t>
  </si>
  <si>
    <t>Swinburne University of Technology</t>
  </si>
  <si>
    <t>84.2 (79.5, 88.0)</t>
  </si>
  <si>
    <t>The Australian National University</t>
  </si>
  <si>
    <t>84.2 (79.0, 88.4)</t>
  </si>
  <si>
    <t>Federation University Australia</t>
  </si>
  <si>
    <t>84.3 (77.4, 89.4)</t>
  </si>
  <si>
    <t>The University of Western Australia</t>
  </si>
  <si>
    <t>84.3 (78.5, 88.7)</t>
  </si>
  <si>
    <t>Total Universities</t>
  </si>
  <si>
    <t>James Cook University</t>
  </si>
  <si>
    <t>84.7 (78.6, 89.3)</t>
  </si>
  <si>
    <t>RMIT University</t>
  </si>
  <si>
    <t>84.7 (81.4, 87.5)</t>
  </si>
  <si>
    <t>The University of Notre Dame Australia</t>
  </si>
  <si>
    <t>84.9 (76.7, 90.7)</t>
  </si>
  <si>
    <t>University of Newcastle</t>
  </si>
  <si>
    <t>85.0 (79.3, 89.3)</t>
  </si>
  <si>
    <t>The University of Melbourne</t>
  </si>
  <si>
    <t>85.4 (82.9, 87.5)</t>
  </si>
  <si>
    <t>University of New South Wales</t>
  </si>
  <si>
    <t>85.5 (81.1, 89.1)</t>
  </si>
  <si>
    <t>Victoria University</t>
  </si>
  <si>
    <t>85.5 (80.0, 89.7)</t>
  </si>
  <si>
    <t>University of Southern Queensland</t>
  </si>
  <si>
    <t>85.6 (80.8, 89.4)</t>
  </si>
  <si>
    <t>Charles Sturt University</t>
  </si>
  <si>
    <t>85.8 (82.0, 88.8)</t>
  </si>
  <si>
    <t>La Trobe University</t>
  </si>
  <si>
    <t>85.9 (81.9, 89.2)</t>
  </si>
  <si>
    <t>University of New England</t>
  </si>
  <si>
    <t>85.9 (80.9, 89.7)</t>
  </si>
  <si>
    <t>Charles Darwin University</t>
  </si>
  <si>
    <t>86.0 (78.7, 91.2)</t>
  </si>
  <si>
    <t>University of Wollongong</t>
  </si>
  <si>
    <t>Central Queensland University</t>
  </si>
  <si>
    <t>86.4 (81.4, 90.2)</t>
  </si>
  <si>
    <t>University of Technology Sydney</t>
  </si>
  <si>
    <t>86.5 (82.4, 89.7)</t>
  </si>
  <si>
    <t>University of Divinity</t>
  </si>
  <si>
    <t>87.1 (73.8, 94.5)</t>
  </si>
  <si>
    <t>University of the Sunshine Coast</t>
  </si>
  <si>
    <t>88.2 (81.5, 92.7)</t>
  </si>
  <si>
    <t>Southern Cross University</t>
  </si>
  <si>
    <t>88.8 (83.2, 92.7)</t>
  </si>
  <si>
    <t>Australian Catholic University</t>
  </si>
  <si>
    <t>88.9 (85.1, 91.9)</t>
  </si>
  <si>
    <t>The University of Sydney</t>
  </si>
  <si>
    <t>89.6 (86.1, 92.4)</t>
  </si>
  <si>
    <t>Curtin University</t>
  </si>
  <si>
    <t>90.1 (86.3, 93.0)</t>
  </si>
  <si>
    <t>Avondale University</t>
  </si>
  <si>
    <t>n/a</t>
  </si>
  <si>
    <t>94.0 (90.9, 96.2)</t>
  </si>
  <si>
    <t>90.1 (86.4, 92.9)</t>
  </si>
  <si>
    <t>92.6 (89.3, 95.0)</t>
  </si>
  <si>
    <t>93.5 (90.2, 95.7)</t>
  </si>
  <si>
    <t>87.8 (83.7, 90.9)</t>
  </si>
  <si>
    <t>79.5 (67.0, 88.2)</t>
  </si>
  <si>
    <t>76.9 (64.2, 86.2)</t>
  </si>
  <si>
    <t>87.2 (75.6, 93.9)</t>
  </si>
  <si>
    <t>95.2 (91.7, 97.4)</t>
  </si>
  <si>
    <t>89.6 (84.9, 92.9)</t>
  </si>
  <si>
    <t>93.5 (89.6, 96.1)</t>
  </si>
  <si>
    <t>95.7 (92.1, 97.7)</t>
  </si>
  <si>
    <t>85.2 (80.0, 89.2)</t>
  </si>
  <si>
    <t>92.0 (85.8, 95.8)</t>
  </si>
  <si>
    <t>88.8 (82.0, 93.3)</t>
  </si>
  <si>
    <t>81.8 (74.1, 87.7)</t>
  </si>
  <si>
    <t>92.6 (86.1, 96.3)</t>
  </si>
  <si>
    <t>78.6 (70.3, 85.0)</t>
  </si>
  <si>
    <t>92.2 (89.2, 94.4)</t>
  </si>
  <si>
    <t>89.7 (86.3, 92.3)</t>
  </si>
  <si>
    <t>83.9 (80.0, 87.1)</t>
  </si>
  <si>
    <t>91.7 (88.6, 94.0)</t>
  </si>
  <si>
    <t>84.6 (80.7, 87.8)</t>
  </si>
  <si>
    <t>93.4 (90.0, 95.7)</t>
  </si>
  <si>
    <t>89.3 (85.4, 92.3)</t>
  </si>
  <si>
    <t>88.3 (84.2, 91.4)</t>
  </si>
  <si>
    <t>95.5 (92.6, 97.4)</t>
  </si>
  <si>
    <t>84.8 (80.2, 88.4)</t>
  </si>
  <si>
    <t>93.0 (90.8, 94.6)</t>
  </si>
  <si>
    <t>89.5 (87.0, 91.6)</t>
  </si>
  <si>
    <t>88.2 (85.6, 90.4)</t>
  </si>
  <si>
    <t>92.1 (89.8, 93.9)</t>
  </si>
  <si>
    <t>86.2 (83.4, 88.6)</t>
  </si>
  <si>
    <t>91.2 (87.7, 93.8)</t>
  </si>
  <si>
    <t>91.1 (87.5, 93.7)</t>
  </si>
  <si>
    <t>87.1 (83.1, 90.3)</t>
  </si>
  <si>
    <t>91.8 (88.3, 94.3)</t>
  </si>
  <si>
    <t>86.0 (81.7, 89.4)</t>
  </si>
  <si>
    <t>88.1 (81.9, 92.4)</t>
  </si>
  <si>
    <t>84.9 (78.3, 89.8)</t>
  </si>
  <si>
    <t>85.0 (78.5, 89.9)</t>
  </si>
  <si>
    <t>89.5 (83.5, 93.6)</t>
  </si>
  <si>
    <t>80.8 (73.6, 86.4)</t>
  </si>
  <si>
    <t>89.6 (85.0, 93.0)</t>
  </si>
  <si>
    <t>84.7 (79.4, 88.8)</t>
  </si>
  <si>
    <t>81.1 (75.6, 85.6)</t>
  </si>
  <si>
    <t>88.0 (83.0, 91.7)</t>
  </si>
  <si>
    <t>78.9 (73.1, 83.7)</t>
  </si>
  <si>
    <t>92.3 (88.6, 94.9)</t>
  </si>
  <si>
    <t>85.9 (81.4, 89.4)</t>
  </si>
  <si>
    <t>89.9 (85.8, 92.9)</t>
  </si>
  <si>
    <t>83.7 (78.8, 87.6)</t>
  </si>
  <si>
    <t>83.6 (77.3, 88.4)</t>
  </si>
  <si>
    <t>86.7 (80.7, 91.0)</t>
  </si>
  <si>
    <t>90.6 (85.1, 94.3)</t>
  </si>
  <si>
    <t>82.1 (75.5, 87.2)</t>
  </si>
  <si>
    <t>93.3 (90.1, 95.6)</t>
  </si>
  <si>
    <t>89.1 (85.3, 92.0)</t>
  </si>
  <si>
    <t>88.0 (84.1, 91.0)</t>
  </si>
  <si>
    <t>94.1 (91.0, 96.2)</t>
  </si>
  <si>
    <t>83.8 (79.5, 87.4)</t>
  </si>
  <si>
    <t>93.5 (89.9, 95.9)</t>
  </si>
  <si>
    <t>89.3 (85.1, 92.4)</t>
  </si>
  <si>
    <t>89.8 (85.6, 92.9)</t>
  </si>
  <si>
    <t>93.3 (89.6, 95.7)</t>
  </si>
  <si>
    <t>86.4 (81.8, 90.0)</t>
  </si>
  <si>
    <t>94.7 (92.8, 96.1)</t>
  </si>
  <si>
    <t>92.4 (90.2, 94.1)</t>
  </si>
  <si>
    <t>89.9 (87.6, 91.9)</t>
  </si>
  <si>
    <t>94.4 (92.5, 95.9)</t>
  </si>
  <si>
    <t>88.4 (85.8, 90.5)</t>
  </si>
  <si>
    <t>89.7 (83.8, 93.7)</t>
  </si>
  <si>
    <t>82.4 (75.3, 87.8)</t>
  </si>
  <si>
    <t>83.2 (76.4, 88.3)</t>
  </si>
  <si>
    <t>93.0 (87.4, 96.3)</t>
  </si>
  <si>
    <t>79.8 (72.6, 85.5)</t>
  </si>
  <si>
    <t>93.5 (91.1, 95.3)</t>
  </si>
  <si>
    <t>90.0 (87.1, 92.3)</t>
  </si>
  <si>
    <t>87.8 (84.7, 90.3)</t>
  </si>
  <si>
    <t>92.2 (89.6, 94.3)</t>
  </si>
  <si>
    <t>85.7 (82.3, 88.5)</t>
  </si>
  <si>
    <t>94.5 (92.2, 96.1)</t>
  </si>
  <si>
    <t>89.1 (86.2, 91.5)</t>
  </si>
  <si>
    <t>91.0 (88.3, 93.2)</t>
  </si>
  <si>
    <t>93.6 (91.2, 95.4)</t>
  </si>
  <si>
    <t>86.2 (83.0, 88.9)</t>
  </si>
  <si>
    <t>88.6 (83.0, 92.6)</t>
  </si>
  <si>
    <t>91.0 (85.7, 94.5)</t>
  </si>
  <si>
    <t>85.7 (79.8, 90.1)</t>
  </si>
  <si>
    <t>91.7 (86.6, 95.1)</t>
  </si>
  <si>
    <t>86.5 (80.7, 90.8)</t>
  </si>
  <si>
    <t>91.3 (87.5, 94.1)</t>
  </si>
  <si>
    <t>87.0 (82.6, 90.4)</t>
  </si>
  <si>
    <t>92.1 (88.3, 94.7)</t>
  </si>
  <si>
    <t>88.1 (83.7, 91.4)</t>
  </si>
  <si>
    <t>95.7 (92.2, 97.8)</t>
  </si>
  <si>
    <t>93.8 (89.8, 96.3)</t>
  </si>
  <si>
    <t>88.3 (83.4, 91.9)</t>
  </si>
  <si>
    <t>92.5 (88.3, 95.3)</t>
  </si>
  <si>
    <t>85.1 (79.7, 89.2)</t>
  </si>
  <si>
    <t>89.9 (86.1, 92.7)</t>
  </si>
  <si>
    <t>84.5 (80.1, 88.2)</t>
  </si>
  <si>
    <t>88.4 (84.4, 91.5)</t>
  </si>
  <si>
    <t>92.3 (88.7, 94.8)</t>
  </si>
  <si>
    <t>83.6 (79.1, 87.3)</t>
  </si>
  <si>
    <t>94.4 (92.6, 95.7)</t>
  </si>
  <si>
    <t>91.2 (89.1, 92.9)</t>
  </si>
  <si>
    <t>87.6 (85.3, 89.6)</t>
  </si>
  <si>
    <t>93.3 (91.4, 94.7)</t>
  </si>
  <si>
    <t>85.8 (83.3, 87.9)</t>
  </si>
  <si>
    <t>91.4 (84.1, 95.7)</t>
  </si>
  <si>
    <t>92.8 (85.6, 96.7)</t>
  </si>
  <si>
    <t>88.4 (80.4, 93.5)</t>
  </si>
  <si>
    <t>97.1 (91.1, 99.4)</t>
  </si>
  <si>
    <t>84.8 (76.1, 90.8)</t>
  </si>
  <si>
    <t>94.3 (91.7, 96.1)</t>
  </si>
  <si>
    <t>89.5 (86.2, 92.0)</t>
  </si>
  <si>
    <t>86.9 (83.4, 89.7)</t>
  </si>
  <si>
    <t>92.2 (89.3, 94.4)</t>
  </si>
  <si>
    <t>83.4 (79.6, 86.6)</t>
  </si>
  <si>
    <t>91.6 (88.2, 94.1)</t>
  </si>
  <si>
    <t>91.9 (88.6, 94.4)</t>
  </si>
  <si>
    <t>88.9 (85.2, 91.8)</t>
  </si>
  <si>
    <t>93.5 (90.3, 95.7)</t>
  </si>
  <si>
    <t>89.7 (86.0, 92.5)</t>
  </si>
  <si>
    <t>95.7 (93.1, 97.4)</t>
  </si>
  <si>
    <t>96.1 (93.5, 97.7)</t>
  </si>
  <si>
    <t>92.0 (88.7, 94.5)</t>
  </si>
  <si>
    <t>96.8 (94.3, 98.2)</t>
  </si>
  <si>
    <t>90.0 (86.4, 92.8)</t>
  </si>
  <si>
    <t>94.3 (90.1, 96.9)</t>
  </si>
  <si>
    <t>90.6 (85.6, 94.0)</t>
  </si>
  <si>
    <t>88.7 (83.5, 92.4)</t>
  </si>
  <si>
    <t>92.1 (87.5, 95.2)</t>
  </si>
  <si>
    <t>91.1 (86.2, 94.5)</t>
  </si>
  <si>
    <t>94.1 (89.3, 96.9)</t>
  </si>
  <si>
    <t>93.8 (88.8, 96.7)</t>
  </si>
  <si>
    <t>90.8 (85.3, 94.4)</t>
  </si>
  <si>
    <t>92.2 (86.9, 95.5)</t>
  </si>
  <si>
    <t>92.5 (87.4, 95.7)</t>
  </si>
  <si>
    <t>88.9 (83.1, 92.9)</t>
  </si>
  <si>
    <t>87.0 (80.9, 91.4)</t>
  </si>
  <si>
    <t>88.8 (83.0, 92.8)</t>
  </si>
  <si>
    <t>93.0 (87.9, 96.1)</t>
  </si>
  <si>
    <t>82.6 (75.8, 87.8)</t>
  </si>
  <si>
    <t>91.2 (79.4, 96.9)</t>
  </si>
  <si>
    <t>93.9 (82.6, 98.6)</t>
  </si>
  <si>
    <t>84.8 (71.7, 92.7)</t>
  </si>
  <si>
    <t>85.3 (72.4, 93.0)</t>
  </si>
  <si>
    <t>83.9 (70.1, 92.2)</t>
  </si>
  <si>
    <t>90.5 (86.0, 93.6)</t>
  </si>
  <si>
    <t>90.5 (86.1, 93.7)</t>
  </si>
  <si>
    <t>93.5 (89.6, 96.0)</t>
  </si>
  <si>
    <t>84.8 (79.7, 88.9)</t>
  </si>
  <si>
    <t>94.3 (91.0, 96.5)</t>
  </si>
  <si>
    <t>91.4 (87.6, 94.1)</t>
  </si>
  <si>
    <t>89.0 (85.0, 92.1)</t>
  </si>
  <si>
    <t>95.7 (92.6, 97.5)</t>
  </si>
  <si>
    <t>85.0 (80.4, 88.6)</t>
  </si>
  <si>
    <t>92.9 (88.3, 95.8)</t>
  </si>
  <si>
    <t>91.3 (86.4, 94.6)</t>
  </si>
  <si>
    <t>91.4 (86.5, 94.6)</t>
  </si>
  <si>
    <t>96.3 (92.4, 98.3)</t>
  </si>
  <si>
    <t>90.4 (85.4, 93.9)</t>
  </si>
  <si>
    <t>91.4 (87.4, 94.3)</t>
  </si>
  <si>
    <t>89.7 (85.4, 92.9)</t>
  </si>
  <si>
    <t>84.1 (79.1, 88.1)</t>
  </si>
  <si>
    <t>93.9 (90.2, 96.3)</t>
  </si>
  <si>
    <t>86.8 (82.1, 90.4)</t>
  </si>
  <si>
    <t>90.0 (87.0, 92.4)</t>
  </si>
  <si>
    <t>89.5 (86.3, 91.9)</t>
  </si>
  <si>
    <t>84.8 (81.3, 87.8)</t>
  </si>
  <si>
    <t>89.2 (86.0, 91.7)</t>
  </si>
  <si>
    <t>86.7 (83.3, 89.5)</t>
  </si>
  <si>
    <t>94.7 (91.7, 96.6)</t>
  </si>
  <si>
    <t>89.3 (85.5, 92.1)</t>
  </si>
  <si>
    <t>90.4 (86.7, 93.1)</t>
  </si>
  <si>
    <t>95.0 (92.1, 96.9)</t>
  </si>
  <si>
    <t>90.3 (86.6, 93.0)</t>
  </si>
  <si>
    <t>90.0 (83.5, 94.2)</t>
  </si>
  <si>
    <t>86.7 (79.6, 91.6)</t>
  </si>
  <si>
    <t>90.9 (84.4, 94.9)</t>
  </si>
  <si>
    <t>93.1 (87.0, 96.6)</t>
  </si>
  <si>
    <t>86.5 (79.4, 91.5)</t>
  </si>
  <si>
    <t>96.6 (92.4, 98.6)</t>
  </si>
  <si>
    <t>94.8 (90.1, 97.4)</t>
  </si>
  <si>
    <t>89.7 (84.0, 93.5)</t>
  </si>
  <si>
    <t>91.2 (85.8, 94.8)</t>
  </si>
  <si>
    <t>94.6 (90.6, 97.0)</t>
  </si>
  <si>
    <t>89.9 (85.0, 93.3)</t>
  </si>
  <si>
    <t>89.3 (84.3, 92.8)</t>
  </si>
  <si>
    <t>94.6 (90.5, 97.0)</t>
  </si>
  <si>
    <t>83.2 (77.4, 87.8)</t>
  </si>
  <si>
    <t>90.2 (85.6, 93.4)</t>
  </si>
  <si>
    <t>91.5 (87.1, 94.5)</t>
  </si>
  <si>
    <t>92.5 (88.3, 95.4)</t>
  </si>
  <si>
    <t>87.3 (82.2, 91.1)</t>
  </si>
  <si>
    <t>3.5</t>
  </si>
  <si>
    <t>3.8</t>
  </si>
  <si>
    <t>2.7</t>
  </si>
  <si>
    <t>4</t>
  </si>
  <si>
    <t>HEPTYPE = 1</t>
  </si>
  <si>
    <t>Graduates %</t>
  </si>
  <si>
    <t>Supervisors %</t>
  </si>
  <si>
    <t>Very important</t>
  </si>
  <si>
    <t>35.6 (34.1, 37.1)</t>
  </si>
  <si>
    <t>39.8 (38.4, 41.3)</t>
  </si>
  <si>
    <t>Important</t>
  </si>
  <si>
    <t>18.0 (16.9, 19.2)</t>
  </si>
  <si>
    <t>23.0 (21.8, 24.3)</t>
  </si>
  <si>
    <t>Fairly important</t>
  </si>
  <si>
    <t>19.2 (18.0, 20.4)</t>
  </si>
  <si>
    <t>18.5 (17.4, 19.7)</t>
  </si>
  <si>
    <t>Not that important</t>
  </si>
  <si>
    <t>15.6 (14.6, 16.8)</t>
  </si>
  <si>
    <t>12.6 (11.7, 13.7)</t>
  </si>
  <si>
    <t>Not at all important</t>
  </si>
  <si>
    <t>11.5 (10.6, 12.6)</t>
  </si>
  <si>
    <t>6.0 (5.3, 6.8)</t>
  </si>
  <si>
    <t>100.0 (99.9, 100.0)</t>
  </si>
  <si>
    <t>QUALIMP</t>
  </si>
  <si>
    <t>EQUALIMP</t>
  </si>
  <si>
    <t>Refers to the percentage of graduates and supervisors rating the qualification as ‘very important’ or ‘important’ for current employment.</t>
  </si>
  <si>
    <t>43.2 (37.9, 48.6)</t>
  </si>
  <si>
    <t>52.6 (47.2, 57.9)</t>
  </si>
  <si>
    <t>36.6 (30.0, 43.8)</t>
  </si>
  <si>
    <t>48.9 (42.0, 55.9)</t>
  </si>
  <si>
    <t>57.5 (51.9, 62.8)</t>
  </si>
  <si>
    <t>67.1 (61.8, 72.0)</t>
  </si>
  <si>
    <t>60.3 (50.3, 69.5)</t>
  </si>
  <si>
    <t>78.3 (69.0, 85.3)</t>
  </si>
  <si>
    <t>Agriculture, Environmental and Related Studies</t>
  </si>
  <si>
    <t>42.7 (34.4, 51.4)</t>
  </si>
  <si>
    <t>64.4 (55.8, 72.2)</t>
  </si>
  <si>
    <t>69.8 (66.6, 72.8)</t>
  </si>
  <si>
    <t>78.2 (75.4, 80.8)</t>
  </si>
  <si>
    <t>66.5 (62.6, 70.2)</t>
  </si>
  <si>
    <t>80.0 (76.6, 82.9)</t>
  </si>
  <si>
    <t>41.5 (37.8, 45.2)</t>
  </si>
  <si>
    <t>48.0 (44.3, 51.8)</t>
  </si>
  <si>
    <t>49.3 (46.1, 52.5)</t>
  </si>
  <si>
    <t>54.9 (51.7, 58.1)</t>
  </si>
  <si>
    <t>36.7 (29.8, 44.1)</t>
  </si>
  <si>
    <t>38.1 (31.3, 45.4)</t>
  </si>
  <si>
    <t>53.6 (52.1, 55.1)</t>
  </si>
  <si>
    <t>62.9 (61.4, 64.3)</t>
  </si>
  <si>
    <t>12.3</t>
  </si>
  <si>
    <t>14.7</t>
  </si>
  <si>
    <t>41.2 (36.7, 45.8)</t>
  </si>
  <si>
    <t>55.6 (51.0, 60.1)</t>
  </si>
  <si>
    <t>64.9 (63.0, 66.7)</t>
  </si>
  <si>
    <t>75.1 (73.4, 76.7)</t>
  </si>
  <si>
    <t>37.9 (31.2, 45.0)</t>
  </si>
  <si>
    <t>41.8 (35.0, 48.9)</t>
  </si>
  <si>
    <t>38.7 (33.1, 44.5)</t>
  </si>
  <si>
    <t>47.1 (41.4, 52.8)</t>
  </si>
  <si>
    <t>33.7 (29.4, 38.2)</t>
  </si>
  <si>
    <t>36.3 (32.0, 40.8)</t>
  </si>
  <si>
    <t>15.3 (10.7, 21.4)</t>
  </si>
  <si>
    <t>21.5 (16.2, 28.0)</t>
  </si>
  <si>
    <t>15.9</t>
  </si>
  <si>
    <t>18.2</t>
  </si>
  <si>
    <t>Very well</t>
  </si>
  <si>
    <t>41.3 (39.7, 42.8)</t>
  </si>
  <si>
    <t>52.6 (51.1, 54.2)</t>
  </si>
  <si>
    <t>Well</t>
  </si>
  <si>
    <t>45.6 (44.0, 47.2)</t>
  </si>
  <si>
    <t>41.4 (39.8, 42.9)</t>
  </si>
  <si>
    <t>Not well</t>
  </si>
  <si>
    <t>8.0 (7.2, 8.9)</t>
  </si>
  <si>
    <t>3.2 (2.7, 3.8)</t>
  </si>
  <si>
    <t>Not at all</t>
  </si>
  <si>
    <t>5.1 (4.5, 5.9)</t>
  </si>
  <si>
    <t>2.8 (2.3, 3.4)</t>
  </si>
  <si>
    <t>CRSPREP</t>
  </si>
  <si>
    <t>ECRSPREP</t>
  </si>
  <si>
    <t>80.3 (75.2, 84.5)</t>
  </si>
  <si>
    <t>92.1 (88.5, 94.7)</t>
  </si>
  <si>
    <t>78.9 (72.2, 84.3)</t>
  </si>
  <si>
    <t>89.6 (84.2, 93.4)</t>
  </si>
  <si>
    <t>87.9 (83.6, 91.2)</t>
  </si>
  <si>
    <t>96.8 (94.0, 98.3)</t>
  </si>
  <si>
    <t>74.2 (64.5, 82.1)</t>
  </si>
  <si>
    <t>91.8 (83.9, 96.2)</t>
  </si>
  <si>
    <t>81.6 (73.8, 87.5)</t>
  </si>
  <si>
    <t>92.4 (85.8, 96.2)</t>
  </si>
  <si>
    <t>92.3 (90.3, 94.0)</t>
  </si>
  <si>
    <t>94.8 (93.0, 96.1)</t>
  </si>
  <si>
    <t>89.3 (86.4, 91.6)</t>
  </si>
  <si>
    <t>94.6 (92.4, 96.2)</t>
  </si>
  <si>
    <t>87.5 (84.7, 89.9)</t>
  </si>
  <si>
    <t>95.2 (93.2, 96.6)</t>
  </si>
  <si>
    <t>85.9 (83.4, 88.1)</t>
  </si>
  <si>
    <t>94.6 (92.8, 96.0)</t>
  </si>
  <si>
    <t>81.8 (75.0, 87.1)</t>
  </si>
  <si>
    <t>86.9 (85.8, 87.9)</t>
  </si>
  <si>
    <t>94.0 (93.2, 94.7)</t>
  </si>
  <si>
    <t>5.5</t>
  </si>
  <si>
    <t>90.6 (87.4, 93.1)</t>
  </si>
  <si>
    <t>97.9 (95.9, 99.0)</t>
  </si>
  <si>
    <t>90.2 (88.9, 91.3)</t>
  </si>
  <si>
    <t>95.6 (94.8, 96.4)</t>
  </si>
  <si>
    <t>85.1 (79.0, 89.7)</t>
  </si>
  <si>
    <t>86.2 (80.2, 90.6)</t>
  </si>
  <si>
    <t>81.7 (76.4, 86.0)</t>
  </si>
  <si>
    <t>88.1 (83.3, 91.7)</t>
  </si>
  <si>
    <t>78.8 (74.5, 82.6)</t>
  </si>
  <si>
    <t>91.1 (87.9, 93.6)</t>
  </si>
  <si>
    <t>49.5 (41.2, 57.8)</t>
  </si>
  <si>
    <t>83.0 (75.9, 88.3)</t>
  </si>
  <si>
    <t>15.3</t>
  </si>
  <si>
    <t>5.7</t>
  </si>
  <si>
    <t>%</t>
  </si>
  <si>
    <t>Domain specific skills and knowledge</t>
  </si>
  <si>
    <t>56.7 (54.9, 58.5)</t>
  </si>
  <si>
    <t>Employability and enterprise skills</t>
  </si>
  <si>
    <t>43.0 (41.2, 44.8)</t>
  </si>
  <si>
    <t>Technical and professional skills</t>
  </si>
  <si>
    <t>29.9 (28.2, 31.5)</t>
  </si>
  <si>
    <t>Adaptive skills</t>
  </si>
  <si>
    <t>22.8 (21.3, 24.3)</t>
  </si>
  <si>
    <t>Foundation skills</t>
  </si>
  <si>
    <t>21.1 (19.7, 22.6)</t>
  </si>
  <si>
    <t>Institutional and course attributes</t>
  </si>
  <si>
    <t>15.3 (14.1, 16.7)</t>
  </si>
  <si>
    <t>Personal attributes</t>
  </si>
  <si>
    <t>11.1 (10.0, 12.3)</t>
  </si>
  <si>
    <t>Teamwork and interpersonal skills</t>
  </si>
  <si>
    <t>10.0 (8.9, 11.1)</t>
  </si>
  <si>
    <t>EPREP01-08</t>
  </si>
  <si>
    <t>Does not add to 100 per cent. Supervisors were able to provide more than one comment.</t>
  </si>
  <si>
    <t>Base taken as supervisors who only provided valid answers.</t>
  </si>
  <si>
    <t>38.4 (36.0, 41.0)</t>
  </si>
  <si>
    <t>36.3 (33.8, 38.8)</t>
  </si>
  <si>
    <t>27.7 (25.5, 30.1)</t>
  </si>
  <si>
    <t>27.5 (25.2, 29.8)</t>
  </si>
  <si>
    <t>9.6 (8.2, 11.2)</t>
  </si>
  <si>
    <t>8.1 (6.8, 9.7)</t>
  </si>
  <si>
    <t>2.5 (1.8, 3.4)</t>
  </si>
  <si>
    <t>EBETTR01-08</t>
  </si>
  <si>
    <t>2021 Nov</t>
  </si>
  <si>
    <t>2021 Feb</t>
  </si>
  <si>
    <t>2021 May</t>
  </si>
  <si>
    <t>2021 Total</t>
  </si>
  <si>
    <t>2022 Nov</t>
  </si>
  <si>
    <t>2022 Feb</t>
  </si>
  <si>
    <t>2022 May</t>
  </si>
  <si>
    <t>2022 Total</t>
  </si>
  <si>
    <t>2023 Nov</t>
  </si>
  <si>
    <t>2023 Feb</t>
  </si>
  <si>
    <t>2023 May</t>
  </si>
  <si>
    <t>2023 Total</t>
  </si>
  <si>
    <t>Number of supervisors approached</t>
  </si>
  <si>
    <t>2589</t>
  </si>
  <si>
    <t>727</t>
  </si>
  <si>
    <t>4527</t>
  </si>
  <si>
    <t>7843</t>
  </si>
  <si>
    <t>2713</t>
  </si>
  <si>
    <t>799</t>
  </si>
  <si>
    <t>4717</t>
  </si>
  <si>
    <t>8229</t>
  </si>
  <si>
    <t>1974</t>
  </si>
  <si>
    <t>692</t>
  </si>
  <si>
    <t>3981</t>
  </si>
  <si>
    <t>6647</t>
  </si>
  <si>
    <t>Number of completed surveys</t>
  </si>
  <si>
    <t>1181</t>
  </si>
  <si>
    <t>285</t>
  </si>
  <si>
    <t>1984</t>
  </si>
  <si>
    <t>3450</t>
  </si>
  <si>
    <t>1206</t>
  </si>
  <si>
    <t>365</t>
  </si>
  <si>
    <t>1881</t>
  </si>
  <si>
    <t>3452</t>
  </si>
  <si>
    <t>903</t>
  </si>
  <si>
    <t>341</t>
  </si>
  <si>
    <t>1748</t>
  </si>
  <si>
    <t>2992</t>
  </si>
  <si>
    <t>Supervisor response rate</t>
  </si>
  <si>
    <t>45.616067979915</t>
  </si>
  <si>
    <t>39.2022008253095</t>
  </si>
  <si>
    <t>43.825933289154</t>
  </si>
  <si>
    <t>43.9882697947214</t>
  </si>
  <si>
    <t>44.4526354589016</t>
  </si>
  <si>
    <t>45.6821026282854</t>
  </si>
  <si>
    <t>39.877040491838</t>
  </si>
  <si>
    <t>41.9492040345121</t>
  </si>
  <si>
    <t>45.7446808510638</t>
  </si>
  <si>
    <t>49.2774566473988</t>
  </si>
  <si>
    <t>43.9085656870133</t>
  </si>
  <si>
    <t>45.0127877237852</t>
  </si>
  <si>
    <t>This table is constructed from the GOS ESS operational file</t>
  </si>
  <si>
    <t>Employed GOS %</t>
  </si>
  <si>
    <t>Supervisor responded to ESS %</t>
  </si>
  <si>
    <t>8.3 (8.1, 8.4)</t>
  </si>
  <si>
    <t>8.0 (7.2, 8.8)</t>
  </si>
  <si>
    <t>5.9 (5.7, 6.0)</t>
  </si>
  <si>
    <t>4.3 (3.8, 5.0)</t>
  </si>
  <si>
    <t>5.7 (5.6, 5.8)</t>
  </si>
  <si>
    <t>7.2 (6.5, 8.1)</t>
  </si>
  <si>
    <t>2.3 (2.2, 2.4)</t>
  </si>
  <si>
    <t>2.4 (1.9, 2.9)</t>
  </si>
  <si>
    <t>1.8 (1.8, 1.9)</t>
  </si>
  <si>
    <t>3.1 (2.6, 3.7)</t>
  </si>
  <si>
    <t>23.0 (22.7, 23.2)</t>
  </si>
  <si>
    <t>20.9 (19.7, 22.2)</t>
  </si>
  <si>
    <t>9.9 (9.8, 10.1)</t>
  </si>
  <si>
    <t>14.5 (13.5, 15.6)</t>
  </si>
  <si>
    <t>16.9 (16.7, 17.1)</t>
  </si>
  <si>
    <t>14.8 (13.8, 15.9)</t>
  </si>
  <si>
    <t>21.4 (21.2, 21.6)</t>
  </si>
  <si>
    <t>4.8 (4.7, 4.9)</t>
  </si>
  <si>
    <t>3.8 (3.3, 4.5)</t>
  </si>
  <si>
    <t>0.0 (0.0, 0.0)</t>
  </si>
  <si>
    <t>100.0 (100.0, 100.0)</t>
  </si>
  <si>
    <t>92.5 (92.4, 92.6)</t>
  </si>
  <si>
    <t>92.8 (92.0, 93.5)</t>
  </si>
  <si>
    <t>7.5 (7.4, 7.6)</t>
  </si>
  <si>
    <t>7.2 (6.5, 8.0)</t>
  </si>
  <si>
    <t>Internal/mixed</t>
  </si>
  <si>
    <t>68.8 (68.5, 69.0)</t>
  </si>
  <si>
    <t>65.1 (63.6, 66.5)</t>
  </si>
  <si>
    <t>External/distance</t>
  </si>
  <si>
    <t>28.6 (28.3, 28.8)</t>
  </si>
  <si>
    <t>32.9 (31.5, 34.3)</t>
  </si>
  <si>
    <t>53.2 (53.0, 53.5)</t>
  </si>
  <si>
    <t>48.7 (47.2, 50.2)</t>
  </si>
  <si>
    <t>40.1 (39.8, 40.4)</t>
  </si>
  <si>
    <t>41.3 (39.8, 42.8)</t>
  </si>
  <si>
    <t>9.3 (8.4, 10.2)</t>
  </si>
  <si>
    <t>35.6 (35.4, 35.9)</t>
  </si>
  <si>
    <t>39.9 (38.4, 41.4)</t>
  </si>
  <si>
    <t>64.1 (63.9, 64.4)</t>
  </si>
  <si>
    <t>60.0 (58.5, 61.4)</t>
  </si>
  <si>
    <t>62.8 (62.6, 63.1)</t>
  </si>
  <si>
    <t>52.3 (50.8, 53.8)</t>
  </si>
  <si>
    <t>37.2 (36.9, 37.4)</t>
  </si>
  <si>
    <t>47.7 (46.2, 49.2)</t>
  </si>
  <si>
    <t>1.3 (1.2, 1.4)</t>
  </si>
  <si>
    <t>1.6 (1.3, 2.0)</t>
  </si>
  <si>
    <t>98.7 (98.6, 98.8)</t>
  </si>
  <si>
    <t>98.4 (98.0, 98.7)</t>
  </si>
  <si>
    <t>86.4 (86.2, 86.6)</t>
  </si>
  <si>
    <t>89.4 (88.4, 90.3)</t>
  </si>
  <si>
    <t>13.6 (13.4, 13.8)</t>
  </si>
  <si>
    <t>10.6 (9.7, 11.6)</t>
  </si>
  <si>
    <t>7.2 (7.1, 7.4)</t>
  </si>
  <si>
    <t>8.9 (8.1, 9.8)</t>
  </si>
  <si>
    <t>92.8 (92.6, 92.9)</t>
  </si>
  <si>
    <t>91.1 (90.2, 91.9)</t>
  </si>
  <si>
    <t>8.4 (8.3, 8.6)</t>
  </si>
  <si>
    <t>10.9 (10.0, 11.9)</t>
  </si>
  <si>
    <t>59.5 (59.2, 59.8)</t>
  </si>
  <si>
    <t>62.6 (61.1, 64.0)</t>
  </si>
  <si>
    <t>3.7 (3.6, 3.8)</t>
  </si>
  <si>
    <t>4.6 (4.0, 5.2)</t>
  </si>
  <si>
    <t>6.9 (6.2, 7.7)</t>
  </si>
  <si>
    <t>10.1 (9.9, 10.2)</t>
  </si>
  <si>
    <t>10.7 (9.8, 11.7)</t>
  </si>
  <si>
    <t>8.4 (8.2, 8.5)</t>
  </si>
  <si>
    <t>4.4 (3.8, 5.0)</t>
  </si>
  <si>
    <t>75.3 (74.1, 76.4)</t>
  </si>
  <si>
    <t>75.7 (74.4, 77.0)</t>
  </si>
  <si>
    <t>24.7 (23.6, 25.9)</t>
  </si>
  <si>
    <t>24.3 (23.0, 25.6)</t>
  </si>
  <si>
    <t>11.6 (11.4, 11.8)</t>
  </si>
  <si>
    <t>9.0 (8.2, 9.9)</t>
  </si>
  <si>
    <t>39.1 (38.9, 39.4)</t>
  </si>
  <si>
    <t>43.7 (42.2, 45.2)</t>
  </si>
  <si>
    <t>49.2 (49.0, 49.5)</t>
  </si>
  <si>
    <t>47.3 (45.8, 48.8)</t>
  </si>
  <si>
    <t>Graduates not providing supervisor details %</t>
  </si>
  <si>
    <t>Graduates providing supervisor details %</t>
  </si>
  <si>
    <t>85.8 (85.5, 86.1)</t>
  </si>
  <si>
    <t>90.1 (89.3, 90.9)</t>
  </si>
  <si>
    <t>83.5 (83.2, 83.9)</t>
  </si>
  <si>
    <t>87.9 (87.1, 88.7)</t>
  </si>
  <si>
    <t>Collaborative skills</t>
  </si>
  <si>
    <t>77.1 (76.8, 77.5)</t>
  </si>
  <si>
    <t>79.4 (78.3, 80.4)</t>
  </si>
  <si>
    <t>GOS graduates employed, 2021</t>
  </si>
  <si>
    <t>Provided valid supervisor details, 2021</t>
  </si>
  <si>
    <t>Supervisors approached, 2021</t>
  </si>
  <si>
    <t>Supervisor referral rate, 2021 (%)</t>
  </si>
  <si>
    <t>Supervisors completed, 2021</t>
  </si>
  <si>
    <t>Supervisor response rate, 2021 (%)</t>
  </si>
  <si>
    <t>GOS graduates employed, 2022</t>
  </si>
  <si>
    <t>Provided valid supervisor details, 2022</t>
  </si>
  <si>
    <t>Supervisors approached, 2022</t>
  </si>
  <si>
    <t>Supervisor referral rate, 2022 (%)</t>
  </si>
  <si>
    <t>Supervisors completed, 2022</t>
  </si>
  <si>
    <t>Supervisor response rate, 2022 (%)</t>
  </si>
  <si>
    <t>GOS graduates employed, 2023</t>
  </si>
  <si>
    <t>Provided valid supervisor details, 2023</t>
  </si>
  <si>
    <t>Supervisors approached, 2023</t>
  </si>
  <si>
    <t>Supervisor referral rate, 2023 (%)</t>
  </si>
  <si>
    <t>Supervisors completed, 2023</t>
  </si>
  <si>
    <t>Supervisor response rate, 2023 (%)</t>
  </si>
  <si>
    <t>GOS graduates employed, 2021 - 2023</t>
  </si>
  <si>
    <t>Provided valid supervisor details, 2021 - 2023</t>
  </si>
  <si>
    <t>Supervisors approached, 2021 - 2023</t>
  </si>
  <si>
    <t>Supervisor referral rate, 2021 - 2023 (%)</t>
  </si>
  <si>
    <t>Supervisors completed, 2021 - 2023</t>
  </si>
  <si>
    <t>Supervisor response rate, 2021 - 2023 (%)</t>
  </si>
  <si>
    <t>2834</t>
  </si>
  <si>
    <t>215</t>
  </si>
  <si>
    <t>209</t>
  </si>
  <si>
    <t>7.4</t>
  </si>
  <si>
    <t>100</t>
  </si>
  <si>
    <t>47.8</t>
  </si>
  <si>
    <t>2310</t>
  </si>
  <si>
    <t>190</t>
  </si>
  <si>
    <t>180</t>
  </si>
  <si>
    <t>7.8</t>
  </si>
  <si>
    <t>72</t>
  </si>
  <si>
    <t>40.0</t>
  </si>
  <si>
    <t>2394</t>
  </si>
  <si>
    <t>151</t>
  </si>
  <si>
    <t>139</t>
  </si>
  <si>
    <t>5.8</t>
  </si>
  <si>
    <t>75</t>
  </si>
  <si>
    <t>54.0</t>
  </si>
  <si>
    <t>7538</t>
  </si>
  <si>
    <t>556</t>
  </si>
  <si>
    <t>528</t>
  </si>
  <si>
    <t>7.0</t>
  </si>
  <si>
    <t>247</t>
  </si>
  <si>
    <t>46.8</t>
  </si>
  <si>
    <t>14</t>
  </si>
  <si>
    <t>12</t>
  </si>
  <si>
    <t>12.0</t>
  </si>
  <si>
    <t>8</t>
  </si>
  <si>
    <t>66.7</t>
  </si>
  <si>
    <t>69</t>
  </si>
  <si>
    <t>9</t>
  </si>
  <si>
    <t>13.0</t>
  </si>
  <si>
    <t>&lt;5</t>
  </si>
  <si>
    <t>76</t>
  </si>
  <si>
    <t>7</t>
  </si>
  <si>
    <t>9.2</t>
  </si>
  <si>
    <t>245</t>
  </si>
  <si>
    <t>30</t>
  </si>
  <si>
    <t>28</t>
  </si>
  <si>
    <t>11.4</t>
  </si>
  <si>
    <t>50.0</t>
  </si>
  <si>
    <t>386</t>
  </si>
  <si>
    <t>38</t>
  </si>
  <si>
    <t>34</t>
  </si>
  <si>
    <t>8.8</t>
  </si>
  <si>
    <t>16</t>
  </si>
  <si>
    <t>47.1</t>
  </si>
  <si>
    <t>323</t>
  </si>
  <si>
    <t>29</t>
  </si>
  <si>
    <t>9.0</t>
  </si>
  <si>
    <t>11</t>
  </si>
  <si>
    <t>37.9</t>
  </si>
  <si>
    <t>342</t>
  </si>
  <si>
    <t>26</t>
  </si>
  <si>
    <t>23</t>
  </si>
  <si>
    <t>6.7</t>
  </si>
  <si>
    <t>13</t>
  </si>
  <si>
    <t>56.5</t>
  </si>
  <si>
    <t>1051</t>
  </si>
  <si>
    <t>94</t>
  </si>
  <si>
    <t>86</t>
  </si>
  <si>
    <t>8.2</t>
  </si>
  <si>
    <t>40</t>
  </si>
  <si>
    <t>46.5</t>
  </si>
  <si>
    <t>1381</t>
  </si>
  <si>
    <t>176</t>
  </si>
  <si>
    <t>163</t>
  </si>
  <si>
    <t>11.8</t>
  </si>
  <si>
    <t>44.2</t>
  </si>
  <si>
    <t>1484</t>
  </si>
  <si>
    <t>128</t>
  </si>
  <si>
    <t>126</t>
  </si>
  <si>
    <t>8.5</t>
  </si>
  <si>
    <t>53</t>
  </si>
  <si>
    <t>42.1</t>
  </si>
  <si>
    <t>1321</t>
  </si>
  <si>
    <t>109</t>
  </si>
  <si>
    <t>103</t>
  </si>
  <si>
    <t>51</t>
  </si>
  <si>
    <t>49.5</t>
  </si>
  <si>
    <t>4186</t>
  </si>
  <si>
    <t>413</t>
  </si>
  <si>
    <t>392</t>
  </si>
  <si>
    <t>9.4</t>
  </si>
  <si>
    <t>44.9</t>
  </si>
  <si>
    <t>924</t>
  </si>
  <si>
    <t>87</t>
  </si>
  <si>
    <t>84</t>
  </si>
  <si>
    <t>9.1</t>
  </si>
  <si>
    <t>40.5</t>
  </si>
  <si>
    <t>927</t>
  </si>
  <si>
    <t>81</t>
  </si>
  <si>
    <t>79</t>
  </si>
  <si>
    <t>32</t>
  </si>
  <si>
    <t>887</t>
  </si>
  <si>
    <t>67</t>
  </si>
  <si>
    <t>7.6</t>
  </si>
  <si>
    <t>38.8</t>
  </si>
  <si>
    <t>2738</t>
  </si>
  <si>
    <t>243</t>
  </si>
  <si>
    <t>230</t>
  </si>
  <si>
    <t>8.4</t>
  </si>
  <si>
    <t>92</t>
  </si>
  <si>
    <t>2630</t>
  </si>
  <si>
    <t>162</t>
  </si>
  <si>
    <t>159</t>
  </si>
  <si>
    <t>6.0</t>
  </si>
  <si>
    <t>83</t>
  </si>
  <si>
    <t>52.2</t>
  </si>
  <si>
    <t>2690</t>
  </si>
  <si>
    <t>276</t>
  </si>
  <si>
    <t>269</t>
  </si>
  <si>
    <t>10.0</t>
  </si>
  <si>
    <t>47.6</t>
  </si>
  <si>
    <t>2306</t>
  </si>
  <si>
    <t>202</t>
  </si>
  <si>
    <t>102</t>
  </si>
  <si>
    <t>50.5</t>
  </si>
  <si>
    <t>7626</t>
  </si>
  <si>
    <t>653</t>
  </si>
  <si>
    <t>630</t>
  </si>
  <si>
    <t>8.3</t>
  </si>
  <si>
    <t>313</t>
  </si>
  <si>
    <t>49.7</t>
  </si>
  <si>
    <t>2244</t>
  </si>
  <si>
    <t>186</t>
  </si>
  <si>
    <t>179</t>
  </si>
  <si>
    <t>8.0</t>
  </si>
  <si>
    <t>46.9</t>
  </si>
  <si>
    <t>2314</t>
  </si>
  <si>
    <t>195</t>
  </si>
  <si>
    <t>189</t>
  </si>
  <si>
    <t>77</t>
  </si>
  <si>
    <t>40.7</t>
  </si>
  <si>
    <t>1962</t>
  </si>
  <si>
    <t>171</t>
  </si>
  <si>
    <t>164</t>
  </si>
  <si>
    <t>74</t>
  </si>
  <si>
    <t>45.1</t>
  </si>
  <si>
    <t>6520</t>
  </si>
  <si>
    <t>552</t>
  </si>
  <si>
    <t>532</t>
  </si>
  <si>
    <t>235</t>
  </si>
  <si>
    <t>3973</t>
  </si>
  <si>
    <t>399</t>
  </si>
  <si>
    <t>378</t>
  </si>
  <si>
    <t>9.5</t>
  </si>
  <si>
    <t>42.9</t>
  </si>
  <si>
    <t>5352</t>
  </si>
  <si>
    <t>474</t>
  </si>
  <si>
    <t>450</t>
  </si>
  <si>
    <t>208</t>
  </si>
  <si>
    <t>46.2</t>
  </si>
  <si>
    <t>4376</t>
  </si>
  <si>
    <t>369</t>
  </si>
  <si>
    <t>347</t>
  </si>
  <si>
    <t>7.9</t>
  </si>
  <si>
    <t>158</t>
  </si>
  <si>
    <t>45.5</t>
  </si>
  <si>
    <t>13701</t>
  </si>
  <si>
    <t>1242</t>
  </si>
  <si>
    <t>1175</t>
  </si>
  <si>
    <t>8.6</t>
  </si>
  <si>
    <t>1791</t>
  </si>
  <si>
    <t>177</t>
  </si>
  <si>
    <t>165</t>
  </si>
  <si>
    <t>50.3</t>
  </si>
  <si>
    <t>2396</t>
  </si>
  <si>
    <t>205</t>
  </si>
  <si>
    <t>199</t>
  </si>
  <si>
    <t>1911</t>
  </si>
  <si>
    <t>173</t>
  </si>
  <si>
    <t>46.7</t>
  </si>
  <si>
    <t>6098</t>
  </si>
  <si>
    <t>555</t>
  </si>
  <si>
    <t>529</t>
  </si>
  <si>
    <t>8.7</t>
  </si>
  <si>
    <t>252</t>
  </si>
  <si>
    <t>1097</t>
  </si>
  <si>
    <t>110</t>
  </si>
  <si>
    <t>108</t>
  </si>
  <si>
    <t>9.8</t>
  </si>
  <si>
    <t>41</t>
  </si>
  <si>
    <t>38.0</t>
  </si>
  <si>
    <t>1066</t>
  </si>
  <si>
    <t>88</t>
  </si>
  <si>
    <t>46.6</t>
  </si>
  <si>
    <t>783</t>
  </si>
  <si>
    <t>66</t>
  </si>
  <si>
    <t>58</t>
  </si>
  <si>
    <t>33</t>
  </si>
  <si>
    <t>56.9</t>
  </si>
  <si>
    <t>2946</t>
  </si>
  <si>
    <t>268</t>
  </si>
  <si>
    <t>254</t>
  </si>
  <si>
    <t>115</t>
  </si>
  <si>
    <t>45.3</t>
  </si>
  <si>
    <t>1708</t>
  </si>
  <si>
    <t>49</t>
  </si>
  <si>
    <t>47</t>
  </si>
  <si>
    <t>25</t>
  </si>
  <si>
    <t>53.2</t>
  </si>
  <si>
    <t>2159</t>
  </si>
  <si>
    <t>188</t>
  </si>
  <si>
    <t>184</t>
  </si>
  <si>
    <t>1780</t>
  </si>
  <si>
    <t>133</t>
  </si>
  <si>
    <t>127</t>
  </si>
  <si>
    <t>7.1</t>
  </si>
  <si>
    <t>59</t>
  </si>
  <si>
    <t>5647</t>
  </si>
  <si>
    <t>370</t>
  </si>
  <si>
    <t>358</t>
  </si>
  <si>
    <t>6.3</t>
  </si>
  <si>
    <t>172</t>
  </si>
  <si>
    <t>48.0</t>
  </si>
  <si>
    <t>2491</t>
  </si>
  <si>
    <t>2806</t>
  </si>
  <si>
    <t>204</t>
  </si>
  <si>
    <t>196</t>
  </si>
  <si>
    <t>42.3</t>
  </si>
  <si>
    <t>2379</t>
  </si>
  <si>
    <t>96</t>
  </si>
  <si>
    <t>91</t>
  </si>
  <si>
    <t>44</t>
  </si>
  <si>
    <t>48.4</t>
  </si>
  <si>
    <t>7676</t>
  </si>
  <si>
    <t>486</t>
  </si>
  <si>
    <t>464</t>
  </si>
  <si>
    <t>46.3</t>
  </si>
  <si>
    <t>1286</t>
  </si>
  <si>
    <t>119</t>
  </si>
  <si>
    <t>114</t>
  </si>
  <si>
    <t>8.9</t>
  </si>
  <si>
    <t>38.6</t>
  </si>
  <si>
    <t>1253</t>
  </si>
  <si>
    <t>113</t>
  </si>
  <si>
    <t>42</t>
  </si>
  <si>
    <t>38.9</t>
  </si>
  <si>
    <t>1248</t>
  </si>
  <si>
    <t>105</t>
  </si>
  <si>
    <t>95</t>
  </si>
  <si>
    <t>3787</t>
  </si>
  <si>
    <t>337</t>
  </si>
  <si>
    <t>317</t>
  </si>
  <si>
    <t>130</t>
  </si>
  <si>
    <t>41.0</t>
  </si>
  <si>
    <t>2290</t>
  </si>
  <si>
    <t>237</t>
  </si>
  <si>
    <t>229</t>
  </si>
  <si>
    <t>45.9</t>
  </si>
  <si>
    <t>2197</t>
  </si>
  <si>
    <t>200</t>
  </si>
  <si>
    <t>192</t>
  </si>
  <si>
    <t>82</t>
  </si>
  <si>
    <t>42.7</t>
  </si>
  <si>
    <t>166</t>
  </si>
  <si>
    <t>161</t>
  </si>
  <si>
    <t>8.1</t>
  </si>
  <si>
    <t>44.7</t>
  </si>
  <si>
    <t>6471</t>
  </si>
  <si>
    <t>603</t>
  </si>
  <si>
    <t>582</t>
  </si>
  <si>
    <t>259</t>
  </si>
  <si>
    <t>44.5</t>
  </si>
  <si>
    <t>2313</t>
  </si>
  <si>
    <t>160</t>
  </si>
  <si>
    <t>153</t>
  </si>
  <si>
    <t>6.6</t>
  </si>
  <si>
    <t>63</t>
  </si>
  <si>
    <t>41.2</t>
  </si>
  <si>
    <t>2995</t>
  </si>
  <si>
    <t>178</t>
  </si>
  <si>
    <t>43.4</t>
  </si>
  <si>
    <t>2553</t>
  </si>
  <si>
    <t>154</t>
  </si>
  <si>
    <t>148</t>
  </si>
  <si>
    <t>44.6</t>
  </si>
  <si>
    <t>7861</t>
  </si>
  <si>
    <t>492</t>
  </si>
  <si>
    <t>43.0</t>
  </si>
  <si>
    <t>5396</t>
  </si>
  <si>
    <t>494</t>
  </si>
  <si>
    <t>476</t>
  </si>
  <si>
    <t>42.4</t>
  </si>
  <si>
    <t>5849</t>
  </si>
  <si>
    <t>535</t>
  </si>
  <si>
    <t>513</t>
  </si>
  <si>
    <t>5383</t>
  </si>
  <si>
    <t>434</t>
  </si>
  <si>
    <t>409</t>
  </si>
  <si>
    <t>39.4</t>
  </si>
  <si>
    <t>16628</t>
  </si>
  <si>
    <t>1463</t>
  </si>
  <si>
    <t>1398</t>
  </si>
  <si>
    <t>558</t>
  </si>
  <si>
    <t>39.9</t>
  </si>
  <si>
    <t>1068</t>
  </si>
  <si>
    <t>89</t>
  </si>
  <si>
    <t>35</t>
  </si>
  <si>
    <t>39.3</t>
  </si>
  <si>
    <t>1072</t>
  </si>
  <si>
    <t>93</t>
  </si>
  <si>
    <t>45.2</t>
  </si>
  <si>
    <t>877</t>
  </si>
  <si>
    <t>68</t>
  </si>
  <si>
    <t>3017</t>
  </si>
  <si>
    <t>261</t>
  </si>
  <si>
    <t>250</t>
  </si>
  <si>
    <t>111</t>
  </si>
  <si>
    <t>44.4</t>
  </si>
  <si>
    <t>3577</t>
  </si>
  <si>
    <t>320</t>
  </si>
  <si>
    <t>307</t>
  </si>
  <si>
    <t>152</t>
  </si>
  <si>
    <t>3855</t>
  </si>
  <si>
    <t>289</t>
  </si>
  <si>
    <t>282</t>
  </si>
  <si>
    <t>7.3</t>
  </si>
  <si>
    <t>136</t>
  </si>
  <si>
    <t>48.2</t>
  </si>
  <si>
    <t>3493</t>
  </si>
  <si>
    <t>203</t>
  </si>
  <si>
    <t>50.2</t>
  </si>
  <si>
    <t>10925</t>
  </si>
  <si>
    <t>824</t>
  </si>
  <si>
    <t>792</t>
  </si>
  <si>
    <t>7.2</t>
  </si>
  <si>
    <t>390</t>
  </si>
  <si>
    <t>49.2</t>
  </si>
  <si>
    <t>3852</t>
  </si>
  <si>
    <t>352</t>
  </si>
  <si>
    <t>335</t>
  </si>
  <si>
    <t>45.4</t>
  </si>
  <si>
    <t>4284</t>
  </si>
  <si>
    <t>361</t>
  </si>
  <si>
    <t>143</t>
  </si>
  <si>
    <t>41.8</t>
  </si>
  <si>
    <t>3710</t>
  </si>
  <si>
    <t>293</t>
  </si>
  <si>
    <t>272</t>
  </si>
  <si>
    <t>106</t>
  </si>
  <si>
    <t>39.0</t>
  </si>
  <si>
    <t>11846</t>
  </si>
  <si>
    <t>1006</t>
  </si>
  <si>
    <t>949</t>
  </si>
  <si>
    <t>401</t>
  </si>
  <si>
    <t>1158</t>
  </si>
  <si>
    <t>99</t>
  </si>
  <si>
    <t>39</t>
  </si>
  <si>
    <t>41.1</t>
  </si>
  <si>
    <t>1208</t>
  </si>
  <si>
    <t>90</t>
  </si>
  <si>
    <t>7.5</t>
  </si>
  <si>
    <t>1235</t>
  </si>
  <si>
    <t>120</t>
  </si>
  <si>
    <t>52</t>
  </si>
  <si>
    <t>47.3</t>
  </si>
  <si>
    <t>3601</t>
  </si>
  <si>
    <t>295</t>
  </si>
  <si>
    <t>131</t>
  </si>
  <si>
    <t>1976</t>
  </si>
  <si>
    <t>191</t>
  </si>
  <si>
    <t>9.7</t>
  </si>
  <si>
    <t>48.7</t>
  </si>
  <si>
    <t>1907</t>
  </si>
  <si>
    <t>156</t>
  </si>
  <si>
    <t>1717</t>
  </si>
  <si>
    <t>142</t>
  </si>
  <si>
    <t>57</t>
  </si>
  <si>
    <t>43.5</t>
  </si>
  <si>
    <t>5600</t>
  </si>
  <si>
    <t>503</t>
  </si>
  <si>
    <t>478</t>
  </si>
  <si>
    <t>217</t>
  </si>
  <si>
    <t>1656</t>
  </si>
  <si>
    <t>104</t>
  </si>
  <si>
    <t>1777</t>
  </si>
  <si>
    <t>149</t>
  </si>
  <si>
    <t>145</t>
  </si>
  <si>
    <t>1572</t>
  </si>
  <si>
    <t>125</t>
  </si>
  <si>
    <t>46.4</t>
  </si>
  <si>
    <t>5005</t>
  </si>
  <si>
    <t>374</t>
  </si>
  <si>
    <t>46.0</t>
  </si>
  <si>
    <t>170</t>
  </si>
  <si>
    <t>78</t>
  </si>
  <si>
    <t>2261</t>
  </si>
  <si>
    <t>206</t>
  </si>
  <si>
    <t>44.8</t>
  </si>
  <si>
    <t>1992</t>
  </si>
  <si>
    <t>41.6</t>
  </si>
  <si>
    <t>6275</t>
  </si>
  <si>
    <t>568</t>
  </si>
  <si>
    <t>540</t>
  </si>
  <si>
    <t>238</t>
  </si>
  <si>
    <t>44.1</t>
  </si>
  <si>
    <t>5539</t>
  </si>
  <si>
    <t>564</t>
  </si>
  <si>
    <t>546</t>
  </si>
  <si>
    <t>9.9</t>
  </si>
  <si>
    <t>43.6</t>
  </si>
  <si>
    <t>6348</t>
  </si>
  <si>
    <t>593</t>
  </si>
  <si>
    <t>566</t>
  </si>
  <si>
    <t>5817</t>
  </si>
  <si>
    <t>461</t>
  </si>
  <si>
    <t>426</t>
  </si>
  <si>
    <t>17704</t>
  </si>
  <si>
    <t>1618</t>
  </si>
  <si>
    <t>1538</t>
  </si>
  <si>
    <t>669</t>
  </si>
  <si>
    <t>798</t>
  </si>
  <si>
    <t>56</t>
  </si>
  <si>
    <t>54</t>
  </si>
  <si>
    <t>6.8</t>
  </si>
  <si>
    <t>27</t>
  </si>
  <si>
    <t>721</t>
  </si>
  <si>
    <t>65</t>
  </si>
  <si>
    <t>61</t>
  </si>
  <si>
    <t>44.3</t>
  </si>
  <si>
    <t>789</t>
  </si>
  <si>
    <t>19</t>
  </si>
  <si>
    <t>33.9</t>
  </si>
  <si>
    <t>2308</t>
  </si>
  <si>
    <t>73</t>
  </si>
  <si>
    <t>3386</t>
  </si>
  <si>
    <t>288</t>
  </si>
  <si>
    <t>270</t>
  </si>
  <si>
    <t>3289</t>
  </si>
  <si>
    <t>278</t>
  </si>
  <si>
    <t>107</t>
  </si>
  <si>
    <t>3174</t>
  </si>
  <si>
    <t>257</t>
  </si>
  <si>
    <t>240</t>
  </si>
  <si>
    <t>116</t>
  </si>
  <si>
    <t>48.3</t>
  </si>
  <si>
    <t>9849</t>
  </si>
  <si>
    <t>823</t>
  </si>
  <si>
    <t>778</t>
  </si>
  <si>
    <t>333</t>
  </si>
  <si>
    <t>42.8</t>
  </si>
  <si>
    <t>2083</t>
  </si>
  <si>
    <t>55.6</t>
  </si>
  <si>
    <t>2360</t>
  </si>
  <si>
    <t>214</t>
  </si>
  <si>
    <t>37.1</t>
  </si>
  <si>
    <t>2097</t>
  </si>
  <si>
    <t>201</t>
  </si>
  <si>
    <t>6540</t>
  </si>
  <si>
    <t>605</t>
  </si>
  <si>
    <t>571</t>
  </si>
  <si>
    <t>260</t>
  </si>
  <si>
    <t>4307</t>
  </si>
  <si>
    <t>283</t>
  </si>
  <si>
    <t>273</t>
  </si>
  <si>
    <t>37.7</t>
  </si>
  <si>
    <t>3728</t>
  </si>
  <si>
    <t>239</t>
  </si>
  <si>
    <t>6.4</t>
  </si>
  <si>
    <t>41.4</t>
  </si>
  <si>
    <t>3832</t>
  </si>
  <si>
    <t>5.3</t>
  </si>
  <si>
    <t>33.0</t>
  </si>
  <si>
    <t>11867</t>
  </si>
  <si>
    <t>752</t>
  </si>
  <si>
    <t>715</t>
  </si>
  <si>
    <t>37.6</t>
  </si>
  <si>
    <t>1635</t>
  </si>
  <si>
    <t>70</t>
  </si>
  <si>
    <t>4.3</t>
  </si>
  <si>
    <t>1624</t>
  </si>
  <si>
    <t>49.6</t>
  </si>
  <si>
    <t>1603</t>
  </si>
  <si>
    <t>60</t>
  </si>
  <si>
    <t>47.2</t>
  </si>
  <si>
    <t>4862</t>
  </si>
  <si>
    <t>316</t>
  </si>
  <si>
    <t>6.5</t>
  </si>
  <si>
    <t>146</t>
  </si>
  <si>
    <t>1490</t>
  </si>
  <si>
    <t>33.6</t>
  </si>
  <si>
    <t>1856</t>
  </si>
  <si>
    <t>138</t>
  </si>
  <si>
    <t>50</t>
  </si>
  <si>
    <t>36.2</t>
  </si>
  <si>
    <t>85</t>
  </si>
  <si>
    <t>36</t>
  </si>
  <si>
    <t>4949</t>
  </si>
  <si>
    <t>357</t>
  </si>
  <si>
    <t>6.9</t>
  </si>
  <si>
    <t>36.8</t>
  </si>
  <si>
    <t>1075</t>
  </si>
  <si>
    <t>47.7</t>
  </si>
  <si>
    <t>1151</t>
  </si>
  <si>
    <t>7.7</t>
  </si>
  <si>
    <t>46</t>
  </si>
  <si>
    <t>51.7</t>
  </si>
  <si>
    <t>1150</t>
  </si>
  <si>
    <t>49.4</t>
  </si>
  <si>
    <t>3376</t>
  </si>
  <si>
    <t>263</t>
  </si>
  <si>
    <t>20</t>
  </si>
  <si>
    <t>10.6</t>
  </si>
  <si>
    <t>63.2</t>
  </si>
  <si>
    <t>22</t>
  </si>
  <si>
    <t>11.7</t>
  </si>
  <si>
    <t>15</t>
  </si>
  <si>
    <t>68.2</t>
  </si>
  <si>
    <t>18</t>
  </si>
  <si>
    <t>10.4</t>
  </si>
  <si>
    <t>10</t>
  </si>
  <si>
    <t>541</t>
  </si>
  <si>
    <t>62</t>
  </si>
  <si>
    <t>10.9</t>
  </si>
  <si>
    <t>37</t>
  </si>
  <si>
    <t>62.7</t>
  </si>
  <si>
    <t>1285</t>
  </si>
  <si>
    <t>117</t>
  </si>
  <si>
    <t>55</t>
  </si>
  <si>
    <t>1705</t>
  </si>
  <si>
    <t>150</t>
  </si>
  <si>
    <t>144</t>
  </si>
  <si>
    <t>41.7</t>
  </si>
  <si>
    <t>1559</t>
  </si>
  <si>
    <t>52.3</t>
  </si>
  <si>
    <t>4549</t>
  </si>
  <si>
    <t>403</t>
  </si>
  <si>
    <t>182</t>
  </si>
  <si>
    <t>2881</t>
  </si>
  <si>
    <t>255</t>
  </si>
  <si>
    <t>101</t>
  </si>
  <si>
    <t>3152</t>
  </si>
  <si>
    <t>43.7</t>
  </si>
  <si>
    <t>2978</t>
  </si>
  <si>
    <t>168</t>
  </si>
  <si>
    <t>5.6</t>
  </si>
  <si>
    <t>9011</t>
  </si>
  <si>
    <t>5.9</t>
  </si>
  <si>
    <t>222</t>
  </si>
  <si>
    <t>1803</t>
  </si>
  <si>
    <t>137</t>
  </si>
  <si>
    <t>1828</t>
  </si>
  <si>
    <t>140</t>
  </si>
  <si>
    <t>135</t>
  </si>
  <si>
    <t>36.3</t>
  </si>
  <si>
    <t>1552</t>
  </si>
  <si>
    <t>6.1</t>
  </si>
  <si>
    <t>45</t>
  </si>
  <si>
    <t>47.4</t>
  </si>
  <si>
    <t>5183</t>
  </si>
  <si>
    <t>376</t>
  </si>
  <si>
    <t>147</t>
  </si>
  <si>
    <t>1607</t>
  </si>
  <si>
    <t>45.8</t>
  </si>
  <si>
    <t>121</t>
  </si>
  <si>
    <t>53.7</t>
  </si>
  <si>
    <t>4305</t>
  </si>
  <si>
    <t>395</t>
  </si>
  <si>
    <t>379</t>
  </si>
  <si>
    <t>3002</t>
  </si>
  <si>
    <t>118</t>
  </si>
  <si>
    <t>44.0</t>
  </si>
  <si>
    <t>3511</t>
  </si>
  <si>
    <t>281</t>
  </si>
  <si>
    <t>271</t>
  </si>
  <si>
    <t>129</t>
  </si>
  <si>
    <t>3470</t>
  </si>
  <si>
    <t>112</t>
  </si>
  <si>
    <t>9983</t>
  </si>
  <si>
    <t>827</t>
  </si>
  <si>
    <t>791</t>
  </si>
  <si>
    <t>359</t>
  </si>
  <si>
    <t>3018</t>
  </si>
  <si>
    <t>231</t>
  </si>
  <si>
    <t>2906</t>
  </si>
  <si>
    <t>212</t>
  </si>
  <si>
    <t>38.2</t>
  </si>
  <si>
    <t>2644</t>
  </si>
  <si>
    <t>181</t>
  </si>
  <si>
    <t>8568</t>
  </si>
  <si>
    <t>651</t>
  </si>
  <si>
    <t>624</t>
  </si>
  <si>
    <t>256</t>
  </si>
  <si>
    <t>1019</t>
  </si>
  <si>
    <t>35.2</t>
  </si>
  <si>
    <t>1172</t>
  </si>
  <si>
    <t>1065</t>
  </si>
  <si>
    <t>6.2</t>
  </si>
  <si>
    <t>3256</t>
  </si>
  <si>
    <t>251</t>
  </si>
  <si>
    <t>246</t>
  </si>
  <si>
    <t>1508</t>
  </si>
  <si>
    <t>34.6</t>
  </si>
  <si>
    <t>1577</t>
  </si>
  <si>
    <t>36.6</t>
  </si>
  <si>
    <t>1315</t>
  </si>
  <si>
    <t>37.0</t>
  </si>
  <si>
    <t>4400</t>
  </si>
  <si>
    <t>123</t>
  </si>
  <si>
    <t>36.0</t>
  </si>
  <si>
    <t>1558</t>
  </si>
  <si>
    <t>43.1</t>
  </si>
  <si>
    <t>1770</t>
  </si>
  <si>
    <t>157</t>
  </si>
  <si>
    <t>37.5</t>
  </si>
  <si>
    <t>1557</t>
  </si>
  <si>
    <t>4885</t>
  </si>
  <si>
    <t>2141</t>
  </si>
  <si>
    <t>169</t>
  </si>
  <si>
    <t>33.3</t>
  </si>
  <si>
    <t>2696</t>
  </si>
  <si>
    <t>27.3</t>
  </si>
  <si>
    <t>2390</t>
  </si>
  <si>
    <t>167</t>
  </si>
  <si>
    <t>41.9</t>
  </si>
  <si>
    <t>7227</t>
  </si>
  <si>
    <t>523</t>
  </si>
  <si>
    <t>504</t>
  </si>
  <si>
    <t>34.1</t>
  </si>
  <si>
    <t>87996</t>
  </si>
  <si>
    <t>7511</t>
  </si>
  <si>
    <t>7204</t>
  </si>
  <si>
    <t>3165</t>
  </si>
  <si>
    <t>43.9</t>
  </si>
  <si>
    <t>95743</t>
  </si>
  <si>
    <t>7856</t>
  </si>
  <si>
    <t>7539</t>
  </si>
  <si>
    <t>86512</t>
  </si>
  <si>
    <t>6576</t>
  </si>
  <si>
    <t>6183</t>
  </si>
  <si>
    <t>270251</t>
  </si>
  <si>
    <t>21943</t>
  </si>
  <si>
    <t>20926</t>
  </si>
  <si>
    <t>9141</t>
  </si>
  <si>
    <t>Academies Australasia Polytechnic Pty Limited</t>
  </si>
  <si>
    <t>3</t>
  </si>
  <si>
    <t>2</t>
  </si>
  <si>
    <t>Academy of Information Technology</t>
  </si>
  <si>
    <t>11.1</t>
  </si>
  <si>
    <t>244</t>
  </si>
  <si>
    <t>10.2</t>
  </si>
  <si>
    <t>Adelaide Central School of Art</t>
  </si>
  <si>
    <t>5</t>
  </si>
  <si>
    <t>1</t>
  </si>
  <si>
    <t>Adelaide Institute of Higher Education</t>
  </si>
  <si>
    <t>Alphacrucis University College</t>
  </si>
  <si>
    <t>141</t>
  </si>
  <si>
    <t>11.3</t>
  </si>
  <si>
    <t>43.8</t>
  </si>
  <si>
    <t>53.8</t>
  </si>
  <si>
    <t>372</t>
  </si>
  <si>
    <t>43</t>
  </si>
  <si>
    <t>17</t>
  </si>
  <si>
    <t>Asia Pacific International College</t>
  </si>
  <si>
    <t>9.6</t>
  </si>
  <si>
    <t>304</t>
  </si>
  <si>
    <t>6</t>
  </si>
  <si>
    <t>26.1</t>
  </si>
  <si>
    <t>Australasian College of Health and Wellness</t>
  </si>
  <si>
    <t>24</t>
  </si>
  <si>
    <t>Australia Advance Education Group Pty Ltd</t>
  </si>
  <si>
    <t>Australian Academy of Music and Performing Arts</t>
  </si>
  <si>
    <t>Australian College of Applied Professions</t>
  </si>
  <si>
    <t>297</t>
  </si>
  <si>
    <t>300</t>
  </si>
  <si>
    <t>27.8</t>
  </si>
  <si>
    <t>747</t>
  </si>
  <si>
    <t>Australian College of Nursing</t>
  </si>
  <si>
    <t>55.2</t>
  </si>
  <si>
    <t>11.0</t>
  </si>
  <si>
    <t>122</t>
  </si>
  <si>
    <t>866</t>
  </si>
  <si>
    <t>Australian College of Theology Limited</t>
  </si>
  <si>
    <t>294</t>
  </si>
  <si>
    <t>69.2</t>
  </si>
  <si>
    <t>53.6</t>
  </si>
  <si>
    <t>249</t>
  </si>
  <si>
    <t>13.3</t>
  </si>
  <si>
    <t>838</t>
  </si>
  <si>
    <t>Australian Institute of Business Pty Ltd</t>
  </si>
  <si>
    <t>416</t>
  </si>
  <si>
    <t>1211</t>
  </si>
  <si>
    <t>98</t>
  </si>
  <si>
    <t>Australian Institute of Higher Education</t>
  </si>
  <si>
    <t>303</t>
  </si>
  <si>
    <t>26.3</t>
  </si>
  <si>
    <t>Australian Institute of Management Education &amp; Training</t>
  </si>
  <si>
    <t>31</t>
  </si>
  <si>
    <t>15.0</t>
  </si>
  <si>
    <t>35.5</t>
  </si>
  <si>
    <t>725</t>
  </si>
  <si>
    <t>10.3</t>
  </si>
  <si>
    <t>37.3</t>
  </si>
  <si>
    <t>Australian Institute of Professional Counsellors</t>
  </si>
  <si>
    <t>BBI - The Australian Institute of Theological Education</t>
  </si>
  <si>
    <t>Box Hill Institute</t>
  </si>
  <si>
    <t>10.7</t>
  </si>
  <si>
    <t>Campion College Australia</t>
  </si>
  <si>
    <t>22.7</t>
  </si>
  <si>
    <t>21.7</t>
  </si>
  <si>
    <t>Canberra Institute of Technology</t>
  </si>
  <si>
    <t>Chisholm Institute</t>
  </si>
  <si>
    <t>12.8</t>
  </si>
  <si>
    <t>Christian Heritage College</t>
  </si>
  <si>
    <t>16.7</t>
  </si>
  <si>
    <t>63.6</t>
  </si>
  <si>
    <t>48</t>
  </si>
  <si>
    <t>16.1</t>
  </si>
  <si>
    <t>88.9</t>
  </si>
  <si>
    <t>12.9</t>
  </si>
  <si>
    <t>72.7</t>
  </si>
  <si>
    <t>CIC Higher Education</t>
  </si>
  <si>
    <t>16.3</t>
  </si>
  <si>
    <t>Collarts (Australian College of the Arts)</t>
  </si>
  <si>
    <t>5.4</t>
  </si>
  <si>
    <t>Crown Institute of Higher Education Pty Ltd</t>
  </si>
  <si>
    <t>Eastern College Australia</t>
  </si>
  <si>
    <t>19.4</t>
  </si>
  <si>
    <t>Endeavour College of Natural Health</t>
  </si>
  <si>
    <t>4.4</t>
  </si>
  <si>
    <t>421</t>
  </si>
  <si>
    <t>38.5</t>
  </si>
  <si>
    <t>Engineering Institute of Technology</t>
  </si>
  <si>
    <t>14.9</t>
  </si>
  <si>
    <t>12.5</t>
  </si>
  <si>
    <t>57.9</t>
  </si>
  <si>
    <t>Equals International</t>
  </si>
  <si>
    <t>Excelsia College</t>
  </si>
  <si>
    <t>14.5</t>
  </si>
  <si>
    <t>4.8</t>
  </si>
  <si>
    <t>Gestalt Therapy Brisbane</t>
  </si>
  <si>
    <t>21</t>
  </si>
  <si>
    <t>Governance Institute of Australia</t>
  </si>
  <si>
    <t>11.5</t>
  </si>
  <si>
    <t>Health Education &amp; Training Institute</t>
  </si>
  <si>
    <t>HEPCO The Tax Institute Higher Education</t>
  </si>
  <si>
    <t>Holmes Institute</t>
  </si>
  <si>
    <t>706</t>
  </si>
  <si>
    <t>41.3</t>
  </si>
  <si>
    <t>639</t>
  </si>
  <si>
    <t>31.1</t>
  </si>
  <si>
    <t>70.0</t>
  </si>
  <si>
    <t>1719</t>
  </si>
  <si>
    <t>39.6</t>
  </si>
  <si>
    <t>Holmesglen Institute</t>
  </si>
  <si>
    <t>ICHM</t>
  </si>
  <si>
    <t>15.8</t>
  </si>
  <si>
    <t>17.1</t>
  </si>
  <si>
    <t>75.0</t>
  </si>
  <si>
    <t>Ikon Institute of Australia</t>
  </si>
  <si>
    <t>97</t>
  </si>
  <si>
    <t>14.4</t>
  </si>
  <si>
    <t>Institute of Health &amp; Management Pty Ltd</t>
  </si>
  <si>
    <t>International College of Management, Sydney</t>
  </si>
  <si>
    <t>12.7</t>
  </si>
  <si>
    <t>ISN Psychology Pty Ltd</t>
  </si>
  <si>
    <t>Jazz Music Institute</t>
  </si>
  <si>
    <t>Kaplan Business School</t>
  </si>
  <si>
    <t>51.5</t>
  </si>
  <si>
    <t>432</t>
  </si>
  <si>
    <t>28.2</t>
  </si>
  <si>
    <t>345</t>
  </si>
  <si>
    <t>26.9</t>
  </si>
  <si>
    <t>35.7</t>
  </si>
  <si>
    <t>Kaplan Higher Education Pty Ltd</t>
  </si>
  <si>
    <t>241</t>
  </si>
  <si>
    <t>308</t>
  </si>
  <si>
    <t>59.1</t>
  </si>
  <si>
    <t>886</t>
  </si>
  <si>
    <t>Kent Institute Australia</t>
  </si>
  <si>
    <t>13.8</t>
  </si>
  <si>
    <t>242</t>
  </si>
  <si>
    <t>King's Own Institute</t>
  </si>
  <si>
    <t>3.9</t>
  </si>
  <si>
    <t>336</t>
  </si>
  <si>
    <t>849</t>
  </si>
  <si>
    <t>5.1</t>
  </si>
  <si>
    <t>32.6</t>
  </si>
  <si>
    <t>LCI Melbourne</t>
  </si>
  <si>
    <t>Le Cordon Bleu Australia</t>
  </si>
  <si>
    <t>Leaders Institute</t>
  </si>
  <si>
    <t>The Institute of Creative Arts and Technology</t>
  </si>
  <si>
    <t>Marcus Oldham College</t>
  </si>
  <si>
    <t>64</t>
  </si>
  <si>
    <t>15.6</t>
  </si>
  <si>
    <t>45.0</t>
  </si>
  <si>
    <t>Melbourne Institute of Technology</t>
  </si>
  <si>
    <t>5.0</t>
  </si>
  <si>
    <t>22.2</t>
  </si>
  <si>
    <t>831</t>
  </si>
  <si>
    <t>29.8</t>
  </si>
  <si>
    <t>Melbourne Polytechnic</t>
  </si>
  <si>
    <t>52.6</t>
  </si>
  <si>
    <t>Moore Theological College</t>
  </si>
  <si>
    <t>18.9</t>
  </si>
  <si>
    <t>20.6</t>
  </si>
  <si>
    <t>11.9</t>
  </si>
  <si>
    <t>16.8</t>
  </si>
  <si>
    <t>Morling College</t>
  </si>
  <si>
    <t>Nan Tien Institute</t>
  </si>
  <si>
    <t>National Institute of Organisation Dynamics Aust</t>
  </si>
  <si>
    <t>Performing Arts Education</t>
  </si>
  <si>
    <t>Perth Bible College</t>
  </si>
  <si>
    <t>Photography Studies College (Melbourne)</t>
  </si>
  <si>
    <t>Polytechnic Institute Australia Pty Ltd</t>
  </si>
  <si>
    <t>SAE Institute</t>
  </si>
  <si>
    <t>197</t>
  </si>
  <si>
    <t>4.1</t>
  </si>
  <si>
    <t>274</t>
  </si>
  <si>
    <t>57.1</t>
  </si>
  <si>
    <t>693</t>
  </si>
  <si>
    <t>4.9</t>
  </si>
  <si>
    <t>Sheridan Institute of Higher Education</t>
  </si>
  <si>
    <t>SP Jain School of Management</t>
  </si>
  <si>
    <t>Stanley College</t>
  </si>
  <si>
    <t>Stott's College</t>
  </si>
  <si>
    <t>12.2</t>
  </si>
  <si>
    <t>Sydney College of Divinity</t>
  </si>
  <si>
    <t>60.0</t>
  </si>
  <si>
    <t>15.5</t>
  </si>
  <si>
    <t>55.0</t>
  </si>
  <si>
    <t>Tabor College of Higher Education</t>
  </si>
  <si>
    <t>15.2</t>
  </si>
  <si>
    <t>185</t>
  </si>
  <si>
    <t>TAFE NSW</t>
  </si>
  <si>
    <t>71.4</t>
  </si>
  <si>
    <t>61.5</t>
  </si>
  <si>
    <t>3.7</t>
  </si>
  <si>
    <t>TAFE Queensland</t>
  </si>
  <si>
    <t>TAFE South Australia</t>
  </si>
  <si>
    <t>24.1</t>
  </si>
  <si>
    <t>15.4</t>
  </si>
  <si>
    <t>The Australian College of Physical Education</t>
  </si>
  <si>
    <t>The Australian Institute of Music</t>
  </si>
  <si>
    <t>134</t>
  </si>
  <si>
    <t>The Cairnmillar Institute</t>
  </si>
  <si>
    <t>3.3</t>
  </si>
  <si>
    <t>The College of Law Limited</t>
  </si>
  <si>
    <t>1316</t>
  </si>
  <si>
    <t>40.4</t>
  </si>
  <si>
    <t>30.0</t>
  </si>
  <si>
    <t>1077</t>
  </si>
  <si>
    <t>50.7</t>
  </si>
  <si>
    <t>3444</t>
  </si>
  <si>
    <t>301</t>
  </si>
  <si>
    <t>The Institute of Internal Auditors - Australia</t>
  </si>
  <si>
    <t>The MIECAT Institute</t>
  </si>
  <si>
    <t>Think Education</t>
  </si>
  <si>
    <t>UOW College</t>
  </si>
  <si>
    <t>UTS College</t>
  </si>
  <si>
    <t>VIT (Victorian Institute of Technology)</t>
  </si>
  <si>
    <t>472</t>
  </si>
  <si>
    <t>23.5</t>
  </si>
  <si>
    <t>4.5</t>
  </si>
  <si>
    <t>1052</t>
  </si>
  <si>
    <t>24.6</t>
  </si>
  <si>
    <t>Wentworth Institute of Higher Education</t>
  </si>
  <si>
    <t>Whitehouse Institute of Design, Australia</t>
  </si>
  <si>
    <t>William Angliss Institute</t>
  </si>
  <si>
    <t>All NUHEIs</t>
  </si>
  <si>
    <t>7982</t>
  </si>
  <si>
    <t>682</t>
  </si>
  <si>
    <t>8730</t>
  </si>
  <si>
    <t>733</t>
  </si>
  <si>
    <t>690</t>
  </si>
  <si>
    <t>36.5</t>
  </si>
  <si>
    <t>7009</t>
  </si>
  <si>
    <t>500</t>
  </si>
  <si>
    <t>216</t>
  </si>
  <si>
    <t>23721</t>
  </si>
  <si>
    <t>1915</t>
  </si>
  <si>
    <t>1793</t>
  </si>
  <si>
    <t>753</t>
  </si>
  <si>
    <t>42.0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</si>
</sst>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u/>
      <sz val="11"/>
      <color theme="10"/>
      <name val="Calibri"/>
    </font>
    <font>
      <b/>
      <sz val="16"/>
      <color rgb="FF000000"/>
      <name val="Calibri"/>
    </font>
    <font>
      <b/>
      <sz val="10"/>
      <color rgb="FFFFFFFF"/>
      <name val="Arial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F698E"/>
      </patternFill>
    </fill>
  </fills>
  <borders count="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10972800" cy="7315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10972800" cy="7315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10972800" cy="7315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10972800" cy="7315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10972800" cy="7315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10972800" cy="7315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10972800" cy="7315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pane ySplit="3" topLeftCell="A4" activePane="bottomLeft" state="frozen"/>
      <selection pane="bottomLeft" activeCell="A3" sqref="A3"/>
    </sheetView>
  </sheetViews>
  <sheetFormatPr defaultColWidth="11.42578125" defaultRowHeight="15" x14ac:dyDescent="0.25"/>
  <cols>
    <col min="1" max="1" width="34.7109375" customWidth="1"/>
    <col min="2" max="2" width="21.7109375" customWidth="1"/>
    <col min="3" max="3" width="127.7109375" customWidth="1"/>
  </cols>
  <sheetData>
    <row r="1" spans="1:3" ht="21" x14ac:dyDescent="0.35">
      <c r="A1" s="2" t="s">
        <v>63</v>
      </c>
    </row>
    <row r="3" spans="1:3" x14ac:dyDescent="0.25">
      <c r="A3" s="3" t="s">
        <v>0</v>
      </c>
      <c r="B3" s="3" t="s">
        <v>1</v>
      </c>
      <c r="C3" s="3" t="s">
        <v>2</v>
      </c>
    </row>
    <row r="4" spans="1:3" x14ac:dyDescent="0.25">
      <c r="A4" s="1" t="str">
        <f>HYPERLINK("#'EMPSAT_ALL_ALL_5Y'!A1", "EMPSAT_ALL_ALL_5Y")</f>
        <v>EMPSAT_ALL_ALL_5Y</v>
      </c>
      <c r="B4" t="s">
        <v>3</v>
      </c>
      <c r="C4" t="s">
        <v>4</v>
      </c>
    </row>
    <row r="5" spans="1:3" x14ac:dyDescent="0.25">
      <c r="A5" s="1" t="str">
        <f>HYPERLINK("#'EMPSAT_ALL_ALL_1Y_FIG'!A1", "EMPSAT_ALL_ALL_1Y_FIG")</f>
        <v>EMPSAT_ALL_ALL_1Y_FIG</v>
      </c>
      <c r="B5" t="s">
        <v>5</v>
      </c>
      <c r="C5" t="s">
        <v>6</v>
      </c>
    </row>
    <row r="6" spans="1:3" x14ac:dyDescent="0.25">
      <c r="A6" s="1" t="str">
        <f>HYPERLINK("#'EMPSAT_ALL_ALL_1Y_BFOE'!A1", "EMPSAT_ALL_ALL_1Y_BFOE")</f>
        <v>EMPSAT_ALL_ALL_1Y_BFOE</v>
      </c>
      <c r="B6" t="s">
        <v>7</v>
      </c>
      <c r="C6" t="s">
        <v>8</v>
      </c>
    </row>
    <row r="7" spans="1:3" x14ac:dyDescent="0.25">
      <c r="A7" s="1" t="str">
        <f>HYPERLINK("#'EMPSAT_ALL_UNI_1Y_BFOE'!A1", "EMPSAT_ALL_UNI_1Y_BFOE")</f>
        <v>EMPSAT_ALL_UNI_1Y_BFOE</v>
      </c>
      <c r="B7" t="s">
        <v>9</v>
      </c>
      <c r="C7" t="s">
        <v>10</v>
      </c>
    </row>
    <row r="8" spans="1:3" x14ac:dyDescent="0.25">
      <c r="A8" s="1" t="str">
        <f>HYPERLINK("#'EMPSAT_ALL_UNI_3YP_BFOE'!A1", "EMPSAT_ALL_UNI_3YP_BFOE")</f>
        <v>EMPSAT_ALL_UNI_3YP_BFOE</v>
      </c>
      <c r="B8" t="s">
        <v>9</v>
      </c>
      <c r="C8" t="s">
        <v>11</v>
      </c>
    </row>
    <row r="9" spans="1:3" x14ac:dyDescent="0.25">
      <c r="A9" s="1" t="str">
        <f>HYPERLINK("#'EMPSAT_ALL_ALL_1Y_BFOE_FIG'!A1", "EMPSAT_ALL_ALL_1Y_BFOE_FIG")</f>
        <v>EMPSAT_ALL_ALL_1Y_BFOE_FIG</v>
      </c>
      <c r="B9" t="s">
        <v>12</v>
      </c>
      <c r="C9" t="s">
        <v>8</v>
      </c>
    </row>
    <row r="10" spans="1:3" x14ac:dyDescent="0.25">
      <c r="A10" s="1" t="str">
        <f>HYPERLINK("#'EMPSAT_ALL_ALL_1Y_CHAR'!A1", "EMPSAT_ALL_ALL_1Y_CHAR")</f>
        <v>EMPSAT_ALL_ALL_1Y_CHAR</v>
      </c>
      <c r="B10" t="s">
        <v>13</v>
      </c>
      <c r="C10" t="s">
        <v>14</v>
      </c>
    </row>
    <row r="11" spans="1:3" x14ac:dyDescent="0.25">
      <c r="A11" s="1" t="str">
        <f>HYPERLINK("#'OVERSAT_ALL_ALL_1Y_CHAR_FIG'!A1", "OVERSAT_ALL_ALL_1Y_CHAR_FIG")</f>
        <v>OVERSAT_ALL_ALL_1Y_CHAR_FIG</v>
      </c>
      <c r="B11" t="s">
        <v>15</v>
      </c>
      <c r="C11" t="s">
        <v>16</v>
      </c>
    </row>
    <row r="12" spans="1:3" x14ac:dyDescent="0.25">
      <c r="A12" s="1" t="str">
        <f>HYPERLINK("#'OVERSAT_ALL_ALL_1Y_DG_FIG'!A1", "OVERSAT_ALL_ALL_1Y_DG_FIG")</f>
        <v>OVERSAT_ALL_ALL_1Y_DG_FIG</v>
      </c>
      <c r="B12" t="s">
        <v>17</v>
      </c>
      <c r="C12" t="s">
        <v>18</v>
      </c>
    </row>
    <row r="13" spans="1:3" x14ac:dyDescent="0.25">
      <c r="A13" s="1" t="str">
        <f>HYPERLINK("#'OVERSAT_ALL_ALL_1Y_OCC_FIG'!A1", "OVERSAT_ALL_ALL_1Y_OCC_FIG")</f>
        <v>OVERSAT_ALL_ALL_1Y_OCC_FIG</v>
      </c>
      <c r="B13" t="s">
        <v>19</v>
      </c>
      <c r="C13" t="s">
        <v>20</v>
      </c>
    </row>
    <row r="14" spans="1:3" x14ac:dyDescent="0.25">
      <c r="A14" s="1" t="str">
        <f>HYPERLINK("#'EMPSAT_ALL_ALL_1Y_DG'!A1", "EMPSAT_ALL_ALL_1Y_DG")</f>
        <v>EMPSAT_ALL_ALL_1Y_DG</v>
      </c>
      <c r="B14" t="s">
        <v>21</v>
      </c>
      <c r="C14" t="s">
        <v>22</v>
      </c>
    </row>
    <row r="15" spans="1:3" x14ac:dyDescent="0.25">
      <c r="A15" s="1" t="str">
        <f>HYPERLINK("#'EMPSAT_ALL_ALL_1Y_LFCHAR'!A1", "EMPSAT_ALL_ALL_1Y_LFCHAR")</f>
        <v>EMPSAT_ALL_ALL_1Y_LFCHAR</v>
      </c>
      <c r="B15" t="s">
        <v>23</v>
      </c>
      <c r="C15" t="s">
        <v>24</v>
      </c>
    </row>
    <row r="16" spans="1:3" x14ac:dyDescent="0.25">
      <c r="A16" s="1" t="str">
        <f>HYPERLINK("#'OVERSAT_ALL_ALL_1Y_LFCHAR_FIG'!A1", "OVERSAT_ALL_ALL_1Y_LFCHAR_FIG")</f>
        <v>OVERSAT_ALL_ALL_1Y_LFCHAR_FIG</v>
      </c>
      <c r="B16" t="s">
        <v>25</v>
      </c>
      <c r="C16" t="s">
        <v>26</v>
      </c>
    </row>
    <row r="17" spans="1:3" x14ac:dyDescent="0.25">
      <c r="A17" s="1" t="str">
        <f>HYPERLINK("#'OVERSAT_ALL_UNI_3YP_FIG'!A1", "OVERSAT_ALL_UNI_3YP_FIG")</f>
        <v>OVERSAT_ALL_UNI_3YP_FIG</v>
      </c>
      <c r="B17" t="s">
        <v>27</v>
      </c>
      <c r="C17" t="s">
        <v>28</v>
      </c>
    </row>
    <row r="18" spans="1:3" x14ac:dyDescent="0.25">
      <c r="A18" s="1" t="str">
        <f>HYPERLINK("#'EMPSAT_ALL_UNI_3YP'!A1", "EMPSAT_ALL_UNI_3YP")</f>
        <v>EMPSAT_ALL_UNI_3YP</v>
      </c>
      <c r="B18" t="s">
        <v>29</v>
      </c>
      <c r="C18" t="s">
        <v>30</v>
      </c>
    </row>
    <row r="19" spans="1:3" x14ac:dyDescent="0.25">
      <c r="A19" s="1" t="str">
        <f>HYPERLINK("#'QUALIMP_ALL_ALL_1Y'!A1", "QUALIMP_ALL_ALL_1Y")</f>
        <v>QUALIMP_ALL_ALL_1Y</v>
      </c>
      <c r="B19" t="s">
        <v>31</v>
      </c>
      <c r="C19" t="s">
        <v>32</v>
      </c>
    </row>
    <row r="20" spans="1:3" x14ac:dyDescent="0.25">
      <c r="A20" s="1" t="str">
        <f>HYPERLINK("#'QUALIMP_ALL_ALL_1Y_BFOE'!A1", "QUALIMP_ALL_ALL_1Y_BFOE")</f>
        <v>QUALIMP_ALL_ALL_1Y_BFOE</v>
      </c>
      <c r="B20" t="s">
        <v>33</v>
      </c>
      <c r="C20" t="s">
        <v>34</v>
      </c>
    </row>
    <row r="21" spans="1:3" x14ac:dyDescent="0.25">
      <c r="A21" s="1" t="str">
        <f>HYPERLINK("#'QUALIMP_ALL_ALL_1Y_OCC'!A1", "QUALIMP_ALL_ALL_1Y_OCC")</f>
        <v>QUALIMP_ALL_ALL_1Y_OCC</v>
      </c>
      <c r="B21" t="s">
        <v>35</v>
      </c>
      <c r="C21" t="s">
        <v>36</v>
      </c>
    </row>
    <row r="22" spans="1:3" x14ac:dyDescent="0.25">
      <c r="A22" s="1" t="str">
        <f>HYPERLINK("#'CRSPREP_ALL_ALL_1Y'!A1", "CRSPREP_ALL_ALL_1Y")</f>
        <v>CRSPREP_ALL_ALL_1Y</v>
      </c>
      <c r="B22" t="s">
        <v>37</v>
      </c>
      <c r="C22" t="s">
        <v>38</v>
      </c>
    </row>
    <row r="23" spans="1:3" x14ac:dyDescent="0.25">
      <c r="A23" s="1" t="str">
        <f>HYPERLINK("#'CRSPREP_ALL_ALL_1Y_BFOE'!A1", "CRSPREP_ALL_ALL_1Y_BFOE")</f>
        <v>CRSPREP_ALL_ALL_1Y_BFOE</v>
      </c>
      <c r="B23" t="s">
        <v>39</v>
      </c>
      <c r="C23" t="s">
        <v>40</v>
      </c>
    </row>
    <row r="24" spans="1:3" x14ac:dyDescent="0.25">
      <c r="A24" s="1" t="str">
        <f>HYPERLINK("#'CRSPREP_ALL_ALL_1Y_OCC'!A1", "CRSPREP_ALL_ALL_1Y_OCC")</f>
        <v>CRSPREP_ALL_ALL_1Y_OCC</v>
      </c>
      <c r="B24" t="s">
        <v>41</v>
      </c>
      <c r="C24" t="s">
        <v>42</v>
      </c>
    </row>
    <row r="25" spans="1:3" x14ac:dyDescent="0.25">
      <c r="A25" s="1" t="str">
        <f>HYPERLINK("#'EPREP_ALL_ALL_1Y'!A1", "EPREP_ALL_ALL_1Y")</f>
        <v>EPREP_ALL_ALL_1Y</v>
      </c>
      <c r="B25" t="s">
        <v>43</v>
      </c>
      <c r="C25" t="s">
        <v>44</v>
      </c>
    </row>
    <row r="26" spans="1:3" x14ac:dyDescent="0.25">
      <c r="A26" s="1" t="str">
        <f>HYPERLINK("#'EBETTR_ALL_ALL_1Y'!A1", "EBETTR_ALL_ALL_1Y")</f>
        <v>EBETTR_ALL_ALL_1Y</v>
      </c>
      <c r="B26" t="s">
        <v>45</v>
      </c>
      <c r="C26" t="s">
        <v>46</v>
      </c>
    </row>
    <row r="27" spans="1:3" x14ac:dyDescent="0.25">
      <c r="A27" s="1" t="str">
        <f>HYPERLINK("#'RR_ALL_ALL_3Y'!A1", "RR_ALL_ALL_3Y")</f>
        <v>RR_ALL_ALL_3Y</v>
      </c>
      <c r="B27" t="s">
        <v>47</v>
      </c>
      <c r="C27" t="s">
        <v>48</v>
      </c>
    </row>
    <row r="28" spans="1:3" x14ac:dyDescent="0.25">
      <c r="A28" s="1" t="str">
        <f>HYPERLINK("#'RR_ALL_ALL_1Y_BFOE'!A1", "RR_ALL_ALL_1Y_BFOE")</f>
        <v>RR_ALL_ALL_1Y_BFOE</v>
      </c>
      <c r="B28" t="s">
        <v>49</v>
      </c>
      <c r="C28" t="s">
        <v>50</v>
      </c>
    </row>
    <row r="29" spans="1:3" x14ac:dyDescent="0.25">
      <c r="A29" s="1" t="str">
        <f>HYPERLINK("#'RR_ALL_ALL_1Y_CHAR'!A1", "RR_ALL_ALL_1Y_CHAR")</f>
        <v>RR_ALL_ALL_1Y_CHAR</v>
      </c>
      <c r="B29" t="s">
        <v>51</v>
      </c>
      <c r="C29" t="s">
        <v>52</v>
      </c>
    </row>
    <row r="30" spans="1:3" x14ac:dyDescent="0.25">
      <c r="A30" s="1" t="str">
        <f>HYPERLINK("#'RR_ALL_ALL_1Y_DG'!A1", "RR_ALL_ALL_1Y_DG")</f>
        <v>RR_ALL_ALL_1Y_DG</v>
      </c>
      <c r="B30" t="s">
        <v>53</v>
      </c>
      <c r="C30" t="s">
        <v>54</v>
      </c>
    </row>
    <row r="31" spans="1:3" x14ac:dyDescent="0.25">
      <c r="A31" s="1" t="str">
        <f>HYPERLINK("#'RR_ALL_ALL_1Y_LFCHAR'!A1", "RR_ALL_ALL_1Y_LFCHAR")</f>
        <v>RR_ALL_ALL_1Y_LFCHAR</v>
      </c>
      <c r="B31" t="s">
        <v>55</v>
      </c>
      <c r="C31" t="s">
        <v>56</v>
      </c>
    </row>
    <row r="32" spans="1:3" x14ac:dyDescent="0.25">
      <c r="A32" s="1" t="str">
        <f>HYPERLINK("#'RR_ALL_ALL_1Y_GAS'!A1", "RR_ALL_ALL_1Y_GAS")</f>
        <v>RR_ALL_ALL_1Y_GAS</v>
      </c>
      <c r="B32" t="s">
        <v>57</v>
      </c>
      <c r="C32" t="s">
        <v>58</v>
      </c>
    </row>
    <row r="33" spans="1:3" x14ac:dyDescent="0.25">
      <c r="A33" s="1" t="str">
        <f>HYPERLINK("#'RR_ALL_UNI_3Y'!A1", "RR_ALL_UNI_3Y")</f>
        <v>RR_ALL_UNI_3Y</v>
      </c>
      <c r="B33" t="s">
        <v>59</v>
      </c>
      <c r="C33" t="s">
        <v>60</v>
      </c>
    </row>
    <row r="34" spans="1:3" x14ac:dyDescent="0.25">
      <c r="A34" s="1" t="str">
        <f>HYPERLINK("#'RR_ALL_NUHEI_3Y'!A1", "RR_ALL_NUHEI_3Y")</f>
        <v>RR_ALL_NUHEI_3Y</v>
      </c>
      <c r="B34" t="s">
        <v>61</v>
      </c>
      <c r="C34" t="s">
        <v>62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2"/>
  <sheetViews>
    <sheetView workbookViewId="0"/>
  </sheetViews>
  <sheetFormatPr defaultColWidth="11.42578125" defaultRowHeight="15" x14ac:dyDescent="0.25"/>
  <cols>
    <col min="1" max="1" width="31.7109375" customWidth="1"/>
    <col min="2" max="2" width="90.7109375" customWidth="1"/>
  </cols>
  <sheetData>
    <row r="1" spans="1:2" x14ac:dyDescent="0.25">
      <c r="A1" s="4" t="s">
        <v>18</v>
      </c>
    </row>
    <row r="2" spans="1:2" x14ac:dyDescent="0.25">
      <c r="A2" s="3" t="s">
        <v>64</v>
      </c>
      <c r="B2" s="3" t="s">
        <v>121</v>
      </c>
    </row>
    <row r="3" spans="1:2" x14ac:dyDescent="0.25">
      <c r="A3" t="s">
        <v>373</v>
      </c>
      <c r="B3" t="s">
        <v>374</v>
      </c>
    </row>
    <row r="4" spans="1:2" x14ac:dyDescent="0.25">
      <c r="A4" t="s">
        <v>375</v>
      </c>
      <c r="B4" t="s">
        <v>376</v>
      </c>
    </row>
    <row r="5" spans="1:2" x14ac:dyDescent="0.25">
      <c r="A5" t="s">
        <v>377</v>
      </c>
      <c r="B5" t="s">
        <v>378</v>
      </c>
    </row>
    <row r="6" spans="1:2" x14ac:dyDescent="0.25">
      <c r="A6" t="s">
        <v>379</v>
      </c>
      <c r="B6" t="s">
        <v>380</v>
      </c>
    </row>
    <row r="7" spans="1:2" x14ac:dyDescent="0.25">
      <c r="A7" t="s">
        <v>381</v>
      </c>
      <c r="B7" t="s">
        <v>382</v>
      </c>
    </row>
    <row r="8" spans="1:2" x14ac:dyDescent="0.25">
      <c r="A8" t="s">
        <v>383</v>
      </c>
      <c r="B8" t="s">
        <v>384</v>
      </c>
    </row>
    <row r="9" spans="1:2" x14ac:dyDescent="0.25">
      <c r="A9" t="s">
        <v>385</v>
      </c>
      <c r="B9" t="s">
        <v>386</v>
      </c>
    </row>
    <row r="10" spans="1:2" x14ac:dyDescent="0.25">
      <c r="A10" t="s">
        <v>387</v>
      </c>
      <c r="B10" t="s">
        <v>388</v>
      </c>
    </row>
    <row r="11" spans="1:2" x14ac:dyDescent="0.25">
      <c r="A11" t="s">
        <v>389</v>
      </c>
      <c r="B11" t="s">
        <v>390</v>
      </c>
    </row>
    <row r="12" spans="1:2" x14ac:dyDescent="0.25">
      <c r="A12" t="s">
        <v>391</v>
      </c>
      <c r="B12" t="s">
        <v>392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8"/>
  <sheetViews>
    <sheetView workbookViewId="0"/>
  </sheetViews>
  <sheetFormatPr defaultColWidth="11.42578125" defaultRowHeight="15" x14ac:dyDescent="0.25"/>
  <cols>
    <col min="1" max="1" width="38.7109375" customWidth="1"/>
    <col min="2" max="2" width="90.7109375" customWidth="1"/>
  </cols>
  <sheetData>
    <row r="1" spans="1:2" x14ac:dyDescent="0.25">
      <c r="A1" s="4" t="s">
        <v>20</v>
      </c>
    </row>
    <row r="2" spans="1:2" x14ac:dyDescent="0.25">
      <c r="A2" s="3" t="s">
        <v>64</v>
      </c>
      <c r="B2" s="3" t="s">
        <v>121</v>
      </c>
    </row>
    <row r="3" spans="1:2" x14ac:dyDescent="0.25">
      <c r="A3" t="s">
        <v>393</v>
      </c>
      <c r="B3" t="s">
        <v>394</v>
      </c>
    </row>
    <row r="4" spans="1:2" x14ac:dyDescent="0.25">
      <c r="A4" t="s">
        <v>395</v>
      </c>
      <c r="B4" t="s">
        <v>396</v>
      </c>
    </row>
    <row r="5" spans="1:2" x14ac:dyDescent="0.25">
      <c r="A5" t="s">
        <v>397</v>
      </c>
      <c r="B5" t="s">
        <v>398</v>
      </c>
    </row>
    <row r="6" spans="1:2" x14ac:dyDescent="0.25">
      <c r="A6" t="s">
        <v>399</v>
      </c>
      <c r="B6" t="s">
        <v>400</v>
      </c>
    </row>
    <row r="7" spans="1:2" x14ac:dyDescent="0.25">
      <c r="A7" t="s">
        <v>401</v>
      </c>
      <c r="B7" t="s">
        <v>402</v>
      </c>
    </row>
    <row r="8" spans="1:2" x14ac:dyDescent="0.25">
      <c r="A8" t="s">
        <v>403</v>
      </c>
      <c r="B8" t="s">
        <v>404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3"/>
  <sheetViews>
    <sheetView workbookViewId="0"/>
  </sheetViews>
  <sheetFormatPr defaultColWidth="11.42578125" defaultRowHeight="15" x14ac:dyDescent="0.25"/>
  <cols>
    <col min="1" max="1" width="31.7109375" customWidth="1"/>
    <col min="2" max="7" width="30.7109375" customWidth="1"/>
  </cols>
  <sheetData>
    <row r="1" spans="1:7" x14ac:dyDescent="0.25">
      <c r="A1" s="4" t="s">
        <v>22</v>
      </c>
    </row>
    <row r="2" spans="1:7" x14ac:dyDescent="0.25">
      <c r="A2" s="3" t="s">
        <v>64</v>
      </c>
      <c r="B2" s="3" t="s">
        <v>65</v>
      </c>
      <c r="C2" s="3" t="s">
        <v>66</v>
      </c>
      <c r="D2" s="3" t="s">
        <v>67</v>
      </c>
      <c r="E2" s="3" t="s">
        <v>68</v>
      </c>
      <c r="F2" s="3" t="s">
        <v>69</v>
      </c>
      <c r="G2" s="3" t="s">
        <v>70</v>
      </c>
    </row>
    <row r="3" spans="1:7" x14ac:dyDescent="0.25">
      <c r="A3" t="s">
        <v>391</v>
      </c>
      <c r="B3" t="s">
        <v>405</v>
      </c>
      <c r="C3" t="s">
        <v>406</v>
      </c>
      <c r="D3" t="s">
        <v>407</v>
      </c>
      <c r="E3" t="s">
        <v>408</v>
      </c>
      <c r="F3" t="s">
        <v>409</v>
      </c>
      <c r="G3" t="s">
        <v>392</v>
      </c>
    </row>
    <row r="4" spans="1:7" x14ac:dyDescent="0.25">
      <c r="A4" t="s">
        <v>389</v>
      </c>
      <c r="B4" t="s">
        <v>410</v>
      </c>
      <c r="C4" t="s">
        <v>411</v>
      </c>
      <c r="D4" t="s">
        <v>412</v>
      </c>
      <c r="E4" t="s">
        <v>413</v>
      </c>
      <c r="F4" t="s">
        <v>414</v>
      </c>
      <c r="G4" t="s">
        <v>390</v>
      </c>
    </row>
    <row r="5" spans="1:7" x14ac:dyDescent="0.25">
      <c r="A5" t="s">
        <v>387</v>
      </c>
      <c r="B5" t="s">
        <v>415</v>
      </c>
      <c r="C5" t="s">
        <v>306</v>
      </c>
      <c r="D5" t="s">
        <v>306</v>
      </c>
      <c r="E5" t="s">
        <v>416</v>
      </c>
      <c r="F5" t="s">
        <v>417</v>
      </c>
      <c r="G5" t="s">
        <v>388</v>
      </c>
    </row>
    <row r="6" spans="1:7" x14ac:dyDescent="0.25">
      <c r="A6" t="s">
        <v>385</v>
      </c>
      <c r="B6" t="s">
        <v>418</v>
      </c>
      <c r="C6" t="s">
        <v>419</v>
      </c>
      <c r="D6" t="s">
        <v>420</v>
      </c>
      <c r="E6" t="s">
        <v>421</v>
      </c>
      <c r="F6" t="s">
        <v>422</v>
      </c>
      <c r="G6" t="s">
        <v>386</v>
      </c>
    </row>
    <row r="7" spans="1:7" x14ac:dyDescent="0.25">
      <c r="A7" t="s">
        <v>383</v>
      </c>
      <c r="B7" t="s">
        <v>423</v>
      </c>
      <c r="C7" t="s">
        <v>424</v>
      </c>
      <c r="D7" t="s">
        <v>424</v>
      </c>
      <c r="E7" t="s">
        <v>425</v>
      </c>
      <c r="F7" t="s">
        <v>426</v>
      </c>
      <c r="G7" t="s">
        <v>384</v>
      </c>
    </row>
    <row r="8" spans="1:7" x14ac:dyDescent="0.25">
      <c r="A8" t="s">
        <v>381</v>
      </c>
      <c r="B8" t="s">
        <v>427</v>
      </c>
      <c r="C8" t="s">
        <v>73</v>
      </c>
      <c r="D8" t="s">
        <v>428</v>
      </c>
      <c r="E8" t="s">
        <v>75</v>
      </c>
      <c r="F8" t="s">
        <v>429</v>
      </c>
      <c r="G8" t="s">
        <v>382</v>
      </c>
    </row>
    <row r="9" spans="1:7" x14ac:dyDescent="0.25">
      <c r="A9" t="s">
        <v>379</v>
      </c>
      <c r="B9" t="s">
        <v>430</v>
      </c>
      <c r="C9" t="s">
        <v>431</v>
      </c>
      <c r="D9" t="s">
        <v>432</v>
      </c>
      <c r="E9" t="s">
        <v>433</v>
      </c>
      <c r="F9" t="s">
        <v>434</v>
      </c>
      <c r="G9" t="s">
        <v>380</v>
      </c>
    </row>
    <row r="10" spans="1:7" x14ac:dyDescent="0.25">
      <c r="A10" t="s">
        <v>377</v>
      </c>
      <c r="B10" t="s">
        <v>435</v>
      </c>
      <c r="C10" t="s">
        <v>436</v>
      </c>
      <c r="D10" t="s">
        <v>437</v>
      </c>
      <c r="E10" t="s">
        <v>438</v>
      </c>
      <c r="F10" t="s">
        <v>439</v>
      </c>
      <c r="G10" t="s">
        <v>378</v>
      </c>
    </row>
    <row r="11" spans="1:7" x14ac:dyDescent="0.25">
      <c r="A11" t="s">
        <v>375</v>
      </c>
      <c r="B11" t="s">
        <v>440</v>
      </c>
      <c r="C11" t="s">
        <v>441</v>
      </c>
      <c r="D11" t="s">
        <v>442</v>
      </c>
      <c r="E11" t="s">
        <v>443</v>
      </c>
      <c r="F11" t="s">
        <v>444</v>
      </c>
      <c r="G11" t="s">
        <v>376</v>
      </c>
    </row>
    <row r="12" spans="1:7" x14ac:dyDescent="0.25">
      <c r="A12" t="s">
        <v>373</v>
      </c>
      <c r="B12" t="s">
        <v>445</v>
      </c>
      <c r="C12" t="s">
        <v>446</v>
      </c>
      <c r="D12" t="s">
        <v>447</v>
      </c>
      <c r="E12" t="s">
        <v>75</v>
      </c>
      <c r="F12" t="s">
        <v>448</v>
      </c>
      <c r="G12" t="s">
        <v>374</v>
      </c>
    </row>
    <row r="13" spans="1:7" x14ac:dyDescent="0.25">
      <c r="A13" s="4" t="s">
        <v>194</v>
      </c>
      <c r="B13" s="4" t="s">
        <v>72</v>
      </c>
      <c r="C13" s="4" t="s">
        <v>73</v>
      </c>
      <c r="D13" s="4" t="s">
        <v>74</v>
      </c>
      <c r="E13" s="4" t="s">
        <v>75</v>
      </c>
      <c r="F13" s="4" t="s">
        <v>76</v>
      </c>
      <c r="G13" s="4" t="s">
        <v>77</v>
      </c>
    </row>
    <row r="15" spans="1:7" x14ac:dyDescent="0.25">
      <c r="A15" t="s">
        <v>102</v>
      </c>
    </row>
    <row r="16" spans="1:7" x14ac:dyDescent="0.25">
      <c r="A16" t="s">
        <v>103</v>
      </c>
    </row>
    <row r="17" spans="1:1" x14ac:dyDescent="0.25">
      <c r="A17" t="s">
        <v>104</v>
      </c>
    </row>
    <row r="19" spans="1:1" x14ac:dyDescent="0.25">
      <c r="A19" t="s">
        <v>105</v>
      </c>
    </row>
    <row r="20" spans="1:1" x14ac:dyDescent="0.25">
      <c r="A20" t="s">
        <v>449</v>
      </c>
    </row>
    <row r="21" spans="1:1" x14ac:dyDescent="0.25">
      <c r="A21" t="s">
        <v>450</v>
      </c>
    </row>
    <row r="22" spans="1:1" x14ac:dyDescent="0.25">
      <c r="A22" t="s">
        <v>451</v>
      </c>
    </row>
    <row r="24" spans="1:1" x14ac:dyDescent="0.25">
      <c r="A24" t="s">
        <v>452</v>
      </c>
    </row>
    <row r="25" spans="1:1" x14ac:dyDescent="0.25">
      <c r="A25" t="s">
        <v>453</v>
      </c>
    </row>
    <row r="26" spans="1:1" x14ac:dyDescent="0.25">
      <c r="A26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2" spans="1:1" x14ac:dyDescent="0.25">
      <c r="A32" t="s">
        <v>113</v>
      </c>
    </row>
    <row r="33" spans="1:1" x14ac:dyDescent="0.25">
      <c r="A33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2"/>
  <sheetViews>
    <sheetView workbookViewId="0"/>
  </sheetViews>
  <sheetFormatPr defaultColWidth="11.42578125" defaultRowHeight="15" x14ac:dyDescent="0.25"/>
  <cols>
    <col min="1" max="1" width="38.7109375" customWidth="1"/>
    <col min="2" max="7" width="30.7109375" customWidth="1"/>
  </cols>
  <sheetData>
    <row r="1" spans="1:7" x14ac:dyDescent="0.25">
      <c r="A1" s="4" t="s">
        <v>24</v>
      </c>
    </row>
    <row r="2" spans="1:7" x14ac:dyDescent="0.25">
      <c r="A2" s="3" t="s">
        <v>64</v>
      </c>
      <c r="B2" s="3" t="s">
        <v>65</v>
      </c>
      <c r="C2" s="3" t="s">
        <v>66</v>
      </c>
      <c r="D2" s="3" t="s">
        <v>67</v>
      </c>
      <c r="E2" s="3" t="s">
        <v>68</v>
      </c>
      <c r="F2" s="3" t="s">
        <v>69</v>
      </c>
      <c r="G2" s="3" t="s">
        <v>70</v>
      </c>
    </row>
    <row r="3" spans="1:7" x14ac:dyDescent="0.25">
      <c r="A3" t="s">
        <v>393</v>
      </c>
      <c r="B3" t="s">
        <v>454</v>
      </c>
      <c r="C3" t="s">
        <v>455</v>
      </c>
      <c r="D3" t="s">
        <v>456</v>
      </c>
      <c r="E3" t="s">
        <v>457</v>
      </c>
      <c r="F3" t="s">
        <v>458</v>
      </c>
      <c r="G3" t="s">
        <v>394</v>
      </c>
    </row>
    <row r="4" spans="1:7" x14ac:dyDescent="0.25">
      <c r="A4" t="s">
        <v>395</v>
      </c>
      <c r="B4" t="s">
        <v>459</v>
      </c>
      <c r="C4" t="s">
        <v>460</v>
      </c>
      <c r="D4" t="s">
        <v>461</v>
      </c>
      <c r="E4" t="s">
        <v>462</v>
      </c>
      <c r="F4" t="s">
        <v>463</v>
      </c>
      <c r="G4" t="s">
        <v>396</v>
      </c>
    </row>
    <row r="5" spans="1:7" x14ac:dyDescent="0.25">
      <c r="A5" t="s">
        <v>397</v>
      </c>
      <c r="B5" t="s">
        <v>464</v>
      </c>
      <c r="C5" t="s">
        <v>465</v>
      </c>
      <c r="D5" t="s">
        <v>466</v>
      </c>
      <c r="E5" t="s">
        <v>467</v>
      </c>
      <c r="F5" t="s">
        <v>468</v>
      </c>
      <c r="G5" t="s">
        <v>398</v>
      </c>
    </row>
    <row r="6" spans="1:7" x14ac:dyDescent="0.25">
      <c r="A6" t="s">
        <v>399</v>
      </c>
      <c r="B6" t="s">
        <v>469</v>
      </c>
      <c r="C6" t="s">
        <v>470</v>
      </c>
      <c r="D6" t="s">
        <v>471</v>
      </c>
      <c r="E6" t="s">
        <v>472</v>
      </c>
      <c r="F6" t="s">
        <v>473</v>
      </c>
      <c r="G6" t="s">
        <v>400</v>
      </c>
    </row>
    <row r="7" spans="1:7" x14ac:dyDescent="0.25">
      <c r="A7" t="s">
        <v>401</v>
      </c>
      <c r="B7" t="s">
        <v>474</v>
      </c>
      <c r="C7" t="s">
        <v>475</v>
      </c>
      <c r="D7" t="s">
        <v>476</v>
      </c>
      <c r="E7" t="s">
        <v>477</v>
      </c>
      <c r="F7" t="s">
        <v>478</v>
      </c>
      <c r="G7" t="s">
        <v>402</v>
      </c>
    </row>
    <row r="8" spans="1:7" x14ac:dyDescent="0.25">
      <c r="A8" t="s">
        <v>403</v>
      </c>
      <c r="B8" t="s">
        <v>479</v>
      </c>
      <c r="C8" t="s">
        <v>480</v>
      </c>
      <c r="D8" t="s">
        <v>481</v>
      </c>
      <c r="E8" t="s">
        <v>482</v>
      </c>
      <c r="F8" t="s">
        <v>483</v>
      </c>
      <c r="G8" t="s">
        <v>404</v>
      </c>
    </row>
    <row r="9" spans="1:7" x14ac:dyDescent="0.25">
      <c r="A9" t="s">
        <v>484</v>
      </c>
      <c r="B9" t="s">
        <v>485</v>
      </c>
      <c r="C9" t="s">
        <v>486</v>
      </c>
      <c r="D9" t="s">
        <v>487</v>
      </c>
      <c r="E9" t="s">
        <v>488</v>
      </c>
      <c r="F9" t="s">
        <v>489</v>
      </c>
      <c r="G9" t="s">
        <v>490</v>
      </c>
    </row>
    <row r="10" spans="1:7" x14ac:dyDescent="0.25">
      <c r="A10" t="s">
        <v>491</v>
      </c>
      <c r="B10" t="s">
        <v>492</v>
      </c>
      <c r="C10" t="s">
        <v>493</v>
      </c>
      <c r="D10" t="s">
        <v>494</v>
      </c>
      <c r="E10" t="s">
        <v>495</v>
      </c>
      <c r="F10" t="s">
        <v>496</v>
      </c>
      <c r="G10" t="s">
        <v>497</v>
      </c>
    </row>
    <row r="11" spans="1:7" x14ac:dyDescent="0.25">
      <c r="A11" t="s">
        <v>498</v>
      </c>
      <c r="B11" t="s">
        <v>499</v>
      </c>
      <c r="C11" t="s">
        <v>500</v>
      </c>
      <c r="D11" t="s">
        <v>501</v>
      </c>
      <c r="E11" t="s">
        <v>502</v>
      </c>
      <c r="F11" t="s">
        <v>503</v>
      </c>
      <c r="G11" t="s">
        <v>504</v>
      </c>
    </row>
    <row r="12" spans="1:7" x14ac:dyDescent="0.25">
      <c r="A12" t="s">
        <v>505</v>
      </c>
      <c r="B12" t="s">
        <v>506</v>
      </c>
      <c r="C12" t="s">
        <v>507</v>
      </c>
      <c r="D12" t="s">
        <v>508</v>
      </c>
      <c r="E12" t="s">
        <v>509</v>
      </c>
      <c r="F12" t="s">
        <v>510</v>
      </c>
      <c r="G12" t="s">
        <v>511</v>
      </c>
    </row>
    <row r="13" spans="1:7" x14ac:dyDescent="0.25">
      <c r="A13" t="s">
        <v>512</v>
      </c>
      <c r="B13" t="s">
        <v>513</v>
      </c>
      <c r="C13" t="s">
        <v>418</v>
      </c>
      <c r="D13" t="s">
        <v>514</v>
      </c>
      <c r="E13" t="s">
        <v>351</v>
      </c>
      <c r="F13" t="s">
        <v>515</v>
      </c>
      <c r="G13" t="s">
        <v>516</v>
      </c>
    </row>
    <row r="14" spans="1:7" x14ac:dyDescent="0.25">
      <c r="A14" s="4" t="s">
        <v>194</v>
      </c>
      <c r="B14" s="4" t="s">
        <v>72</v>
      </c>
      <c r="C14" s="4" t="s">
        <v>73</v>
      </c>
      <c r="D14" s="4" t="s">
        <v>74</v>
      </c>
      <c r="E14" s="4" t="s">
        <v>75</v>
      </c>
      <c r="F14" s="4" t="s">
        <v>76</v>
      </c>
      <c r="G14" s="4" t="s">
        <v>77</v>
      </c>
    </row>
    <row r="16" spans="1:7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20" spans="1:1" x14ac:dyDescent="0.25">
      <c r="A20" t="s">
        <v>105</v>
      </c>
    </row>
    <row r="21" spans="1:1" x14ac:dyDescent="0.25">
      <c r="A21" t="s">
        <v>517</v>
      </c>
    </row>
    <row r="22" spans="1:1" x14ac:dyDescent="0.25">
      <c r="A22" t="s">
        <v>518</v>
      </c>
    </row>
    <row r="23" spans="1:1" x14ac:dyDescent="0.25">
      <c r="A23" t="s">
        <v>519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9" spans="1:1" x14ac:dyDescent="0.25">
      <c r="A29" t="s">
        <v>110</v>
      </c>
    </row>
    <row r="30" spans="1:1" x14ac:dyDescent="0.25">
      <c r="A30" t="s">
        <v>111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7"/>
  <sheetViews>
    <sheetView workbookViewId="0"/>
  </sheetViews>
  <sheetFormatPr defaultColWidth="11.42578125" defaultRowHeight="15" x14ac:dyDescent="0.25"/>
  <cols>
    <col min="1" max="1" width="28.7109375" customWidth="1"/>
    <col min="2" max="2" width="90.7109375" customWidth="1"/>
  </cols>
  <sheetData>
    <row r="1" spans="1:2" x14ac:dyDescent="0.25">
      <c r="A1" s="4" t="s">
        <v>26</v>
      </c>
    </row>
    <row r="2" spans="1:2" x14ac:dyDescent="0.25">
      <c r="A2" s="3" t="s">
        <v>64</v>
      </c>
      <c r="B2" s="3" t="s">
        <v>121</v>
      </c>
    </row>
    <row r="3" spans="1:2" x14ac:dyDescent="0.25">
      <c r="A3" t="s">
        <v>484</v>
      </c>
      <c r="B3" t="s">
        <v>490</v>
      </c>
    </row>
    <row r="4" spans="1:2" x14ac:dyDescent="0.25">
      <c r="A4" t="s">
        <v>491</v>
      </c>
      <c r="B4" t="s">
        <v>497</v>
      </c>
    </row>
    <row r="5" spans="1:2" x14ac:dyDescent="0.25">
      <c r="A5" t="s">
        <v>498</v>
      </c>
      <c r="B5" t="s">
        <v>504</v>
      </c>
    </row>
    <row r="6" spans="1:2" x14ac:dyDescent="0.25">
      <c r="A6" t="s">
        <v>505</v>
      </c>
      <c r="B6" t="s">
        <v>511</v>
      </c>
    </row>
    <row r="7" spans="1:2" x14ac:dyDescent="0.25">
      <c r="A7" t="s">
        <v>512</v>
      </c>
      <c r="B7" t="s">
        <v>516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5"/>
  <sheetViews>
    <sheetView workbookViewId="0"/>
  </sheetViews>
  <sheetFormatPr defaultColWidth="11.42578125" defaultRowHeight="15" x14ac:dyDescent="0.25"/>
  <cols>
    <col min="1" max="1" width="38.7109375" customWidth="1"/>
    <col min="2" max="2" width="90.7109375" customWidth="1"/>
  </cols>
  <sheetData>
    <row r="1" spans="1:2" x14ac:dyDescent="0.25">
      <c r="A1" s="4" t="s">
        <v>28</v>
      </c>
    </row>
    <row r="2" spans="1:2" x14ac:dyDescent="0.25">
      <c r="A2" s="3" t="s">
        <v>64</v>
      </c>
      <c r="B2" s="3" t="s">
        <v>121</v>
      </c>
    </row>
    <row r="3" spans="1:2" x14ac:dyDescent="0.25">
      <c r="A3" t="s">
        <v>520</v>
      </c>
      <c r="B3" t="s">
        <v>521</v>
      </c>
    </row>
    <row r="4" spans="1:2" x14ac:dyDescent="0.25">
      <c r="A4" t="s">
        <v>522</v>
      </c>
      <c r="B4" t="s">
        <v>523</v>
      </c>
    </row>
    <row r="5" spans="1:2" x14ac:dyDescent="0.25">
      <c r="A5" t="s">
        <v>524</v>
      </c>
      <c r="B5" t="s">
        <v>525</v>
      </c>
    </row>
    <row r="6" spans="1:2" x14ac:dyDescent="0.25">
      <c r="A6" t="s">
        <v>526</v>
      </c>
      <c r="B6" t="s">
        <v>527</v>
      </c>
    </row>
    <row r="7" spans="1:2" x14ac:dyDescent="0.25">
      <c r="A7" t="s">
        <v>528</v>
      </c>
      <c r="B7" t="s">
        <v>529</v>
      </c>
    </row>
    <row r="8" spans="1:2" x14ac:dyDescent="0.25">
      <c r="A8" t="s">
        <v>530</v>
      </c>
      <c r="B8" t="s">
        <v>531</v>
      </c>
    </row>
    <row r="9" spans="1:2" x14ac:dyDescent="0.25">
      <c r="A9" t="s">
        <v>532</v>
      </c>
      <c r="B9" t="s">
        <v>533</v>
      </c>
    </row>
    <row r="10" spans="1:2" x14ac:dyDescent="0.25">
      <c r="A10" t="s">
        <v>534</v>
      </c>
      <c r="B10" t="s">
        <v>535</v>
      </c>
    </row>
    <row r="11" spans="1:2" x14ac:dyDescent="0.25">
      <c r="A11" t="s">
        <v>536</v>
      </c>
      <c r="B11" t="s">
        <v>537</v>
      </c>
    </row>
    <row r="12" spans="1:2" x14ac:dyDescent="0.25">
      <c r="A12" t="s">
        <v>538</v>
      </c>
      <c r="B12" t="s">
        <v>539</v>
      </c>
    </row>
    <row r="13" spans="1:2" x14ac:dyDescent="0.25">
      <c r="A13" t="s">
        <v>540</v>
      </c>
      <c r="B13" t="s">
        <v>541</v>
      </c>
    </row>
    <row r="14" spans="1:2" x14ac:dyDescent="0.25">
      <c r="A14" t="s">
        <v>542</v>
      </c>
      <c r="B14" t="s">
        <v>543</v>
      </c>
    </row>
    <row r="15" spans="1:2" x14ac:dyDescent="0.25">
      <c r="A15" t="s">
        <v>544</v>
      </c>
      <c r="B15" t="s">
        <v>545</v>
      </c>
    </row>
    <row r="16" spans="1:2" x14ac:dyDescent="0.25">
      <c r="A16" t="s">
        <v>546</v>
      </c>
      <c r="B16" t="s">
        <v>285</v>
      </c>
    </row>
    <row r="17" spans="1:2" x14ac:dyDescent="0.25">
      <c r="A17" t="s">
        <v>547</v>
      </c>
      <c r="B17" t="s">
        <v>548</v>
      </c>
    </row>
    <row r="18" spans="1:2" x14ac:dyDescent="0.25">
      <c r="A18" t="s">
        <v>549</v>
      </c>
      <c r="B18" t="s">
        <v>550</v>
      </c>
    </row>
    <row r="19" spans="1:2" x14ac:dyDescent="0.25">
      <c r="A19" t="s">
        <v>551</v>
      </c>
      <c r="B19" t="s">
        <v>552</v>
      </c>
    </row>
    <row r="20" spans="1:2" x14ac:dyDescent="0.25">
      <c r="A20" t="s">
        <v>553</v>
      </c>
      <c r="B20" t="s">
        <v>554</v>
      </c>
    </row>
    <row r="21" spans="1:2" x14ac:dyDescent="0.25">
      <c r="A21" t="s">
        <v>555</v>
      </c>
      <c r="B21" t="s">
        <v>556</v>
      </c>
    </row>
    <row r="22" spans="1:2" x14ac:dyDescent="0.25">
      <c r="A22" t="s">
        <v>557</v>
      </c>
      <c r="B22" t="s">
        <v>558</v>
      </c>
    </row>
    <row r="23" spans="1:2" x14ac:dyDescent="0.25">
      <c r="A23" s="4" t="s">
        <v>559</v>
      </c>
      <c r="B23" s="4" t="s">
        <v>327</v>
      </c>
    </row>
    <row r="24" spans="1:2" x14ac:dyDescent="0.25">
      <c r="A24" t="s">
        <v>560</v>
      </c>
      <c r="B24" t="s">
        <v>561</v>
      </c>
    </row>
    <row r="25" spans="1:2" x14ac:dyDescent="0.25">
      <c r="A25" t="s">
        <v>562</v>
      </c>
      <c r="B25" t="s">
        <v>563</v>
      </c>
    </row>
    <row r="26" spans="1:2" x14ac:dyDescent="0.25">
      <c r="A26" t="s">
        <v>564</v>
      </c>
      <c r="B26" t="s">
        <v>565</v>
      </c>
    </row>
    <row r="27" spans="1:2" x14ac:dyDescent="0.25">
      <c r="A27" t="s">
        <v>566</v>
      </c>
      <c r="B27" t="s">
        <v>567</v>
      </c>
    </row>
    <row r="28" spans="1:2" x14ac:dyDescent="0.25">
      <c r="A28" t="s">
        <v>568</v>
      </c>
      <c r="B28" t="s">
        <v>569</v>
      </c>
    </row>
    <row r="29" spans="1:2" x14ac:dyDescent="0.25">
      <c r="A29" t="s">
        <v>570</v>
      </c>
      <c r="B29" t="s">
        <v>571</v>
      </c>
    </row>
    <row r="30" spans="1:2" x14ac:dyDescent="0.25">
      <c r="A30" t="s">
        <v>572</v>
      </c>
      <c r="B30" t="s">
        <v>573</v>
      </c>
    </row>
    <row r="31" spans="1:2" x14ac:dyDescent="0.25">
      <c r="A31" t="s">
        <v>574</v>
      </c>
      <c r="B31" t="s">
        <v>575</v>
      </c>
    </row>
    <row r="32" spans="1:2" x14ac:dyDescent="0.25">
      <c r="A32" t="s">
        <v>576</v>
      </c>
      <c r="B32" t="s">
        <v>577</v>
      </c>
    </row>
    <row r="33" spans="1:2" x14ac:dyDescent="0.25">
      <c r="A33" t="s">
        <v>578</v>
      </c>
      <c r="B33" t="s">
        <v>579</v>
      </c>
    </row>
    <row r="34" spans="1:2" x14ac:dyDescent="0.25">
      <c r="A34" t="s">
        <v>580</v>
      </c>
      <c r="B34" t="s">
        <v>581</v>
      </c>
    </row>
    <row r="35" spans="1:2" x14ac:dyDescent="0.25">
      <c r="A35" t="s">
        <v>582</v>
      </c>
      <c r="B35" t="s">
        <v>583</v>
      </c>
    </row>
    <row r="36" spans="1:2" x14ac:dyDescent="0.25">
      <c r="A36" t="s">
        <v>584</v>
      </c>
      <c r="B36" t="s">
        <v>133</v>
      </c>
    </row>
    <row r="37" spans="1:2" x14ac:dyDescent="0.25">
      <c r="A37" t="s">
        <v>585</v>
      </c>
      <c r="B37" t="s">
        <v>586</v>
      </c>
    </row>
    <row r="38" spans="1:2" x14ac:dyDescent="0.25">
      <c r="A38" t="s">
        <v>587</v>
      </c>
      <c r="B38" t="s">
        <v>588</v>
      </c>
    </row>
    <row r="39" spans="1:2" x14ac:dyDescent="0.25">
      <c r="A39" t="s">
        <v>589</v>
      </c>
      <c r="B39" t="s">
        <v>590</v>
      </c>
    </row>
    <row r="40" spans="1:2" x14ac:dyDescent="0.25">
      <c r="A40" t="s">
        <v>591</v>
      </c>
      <c r="B40" t="s">
        <v>592</v>
      </c>
    </row>
    <row r="41" spans="1:2" x14ac:dyDescent="0.25">
      <c r="A41" t="s">
        <v>593</v>
      </c>
      <c r="B41" t="s">
        <v>594</v>
      </c>
    </row>
    <row r="42" spans="1:2" x14ac:dyDescent="0.25">
      <c r="A42" t="s">
        <v>595</v>
      </c>
      <c r="B42" t="s">
        <v>596</v>
      </c>
    </row>
    <row r="43" spans="1:2" x14ac:dyDescent="0.25">
      <c r="A43" t="s">
        <v>597</v>
      </c>
      <c r="B43" t="s">
        <v>598</v>
      </c>
    </row>
    <row r="44" spans="1:2" x14ac:dyDescent="0.25">
      <c r="A44" t="s">
        <v>599</v>
      </c>
      <c r="B44" t="s">
        <v>600</v>
      </c>
    </row>
    <row r="45" spans="1:2" x14ac:dyDescent="0.25">
      <c r="A45" t="s">
        <v>601</v>
      </c>
      <c r="B45" t="s">
        <v>602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3"/>
  <sheetViews>
    <sheetView workbookViewId="0"/>
  </sheetViews>
  <sheetFormatPr defaultColWidth="11.42578125" defaultRowHeight="15" x14ac:dyDescent="0.25"/>
  <cols>
    <col min="1" max="1" width="38.7109375" customWidth="1"/>
    <col min="2" max="7" width="30.7109375" customWidth="1"/>
  </cols>
  <sheetData>
    <row r="1" spans="1:7" x14ac:dyDescent="0.25">
      <c r="A1" s="4" t="s">
        <v>30</v>
      </c>
    </row>
    <row r="2" spans="1:7" x14ac:dyDescent="0.25">
      <c r="A2" s="3" t="s">
        <v>64</v>
      </c>
      <c r="B2" s="3" t="s">
        <v>65</v>
      </c>
      <c r="C2" s="3" t="s">
        <v>66</v>
      </c>
      <c r="D2" s="3" t="s">
        <v>67</v>
      </c>
      <c r="E2" s="3" t="s">
        <v>68</v>
      </c>
      <c r="F2" s="3" t="s">
        <v>69</v>
      </c>
      <c r="G2" s="3" t="s">
        <v>70</v>
      </c>
    </row>
    <row r="3" spans="1:7" x14ac:dyDescent="0.25">
      <c r="A3" t="s">
        <v>595</v>
      </c>
      <c r="B3" t="s">
        <v>603</v>
      </c>
      <c r="C3" t="s">
        <v>604</v>
      </c>
      <c r="D3" t="s">
        <v>605</v>
      </c>
      <c r="E3" t="s">
        <v>606</v>
      </c>
      <c r="F3" t="s">
        <v>607</v>
      </c>
      <c r="G3" t="s">
        <v>596</v>
      </c>
    </row>
    <row r="4" spans="1:7" x14ac:dyDescent="0.25">
      <c r="A4" t="s">
        <v>601</v>
      </c>
      <c r="B4" t="s">
        <v>602</v>
      </c>
      <c r="C4" t="s">
        <v>602</v>
      </c>
      <c r="D4" t="s">
        <v>602</v>
      </c>
      <c r="E4" t="s">
        <v>602</v>
      </c>
      <c r="F4" t="s">
        <v>602</v>
      </c>
      <c r="G4" t="s">
        <v>602</v>
      </c>
    </row>
    <row r="5" spans="1:7" x14ac:dyDescent="0.25">
      <c r="A5" t="s">
        <v>526</v>
      </c>
      <c r="B5" t="s">
        <v>608</v>
      </c>
      <c r="C5" t="s">
        <v>609</v>
      </c>
      <c r="D5" t="s">
        <v>608</v>
      </c>
      <c r="E5" t="s">
        <v>610</v>
      </c>
      <c r="F5" t="s">
        <v>527</v>
      </c>
      <c r="G5" t="s">
        <v>527</v>
      </c>
    </row>
    <row r="6" spans="1:7" x14ac:dyDescent="0.25">
      <c r="A6" t="s">
        <v>585</v>
      </c>
      <c r="B6" t="s">
        <v>611</v>
      </c>
      <c r="C6" t="s">
        <v>612</v>
      </c>
      <c r="D6" t="s">
        <v>613</v>
      </c>
      <c r="E6" t="s">
        <v>614</v>
      </c>
      <c r="F6" t="s">
        <v>615</v>
      </c>
      <c r="G6" t="s">
        <v>586</v>
      </c>
    </row>
    <row r="7" spans="1:7" x14ac:dyDescent="0.25">
      <c r="A7" t="s">
        <v>582</v>
      </c>
      <c r="B7" t="s">
        <v>616</v>
      </c>
      <c r="C7" t="s">
        <v>617</v>
      </c>
      <c r="D7" t="s">
        <v>618</v>
      </c>
      <c r="E7" t="s">
        <v>619</v>
      </c>
      <c r="F7" t="s">
        <v>620</v>
      </c>
      <c r="G7" t="s">
        <v>583</v>
      </c>
    </row>
    <row r="8" spans="1:7" x14ac:dyDescent="0.25">
      <c r="A8" t="s">
        <v>576</v>
      </c>
      <c r="B8" t="s">
        <v>621</v>
      </c>
      <c r="C8" t="s">
        <v>622</v>
      </c>
      <c r="D8" t="s">
        <v>623</v>
      </c>
      <c r="E8" t="s">
        <v>624</v>
      </c>
      <c r="F8" t="s">
        <v>625</v>
      </c>
      <c r="G8" t="s">
        <v>577</v>
      </c>
    </row>
    <row r="9" spans="1:7" x14ac:dyDescent="0.25">
      <c r="A9" t="s">
        <v>599</v>
      </c>
      <c r="B9" t="s">
        <v>626</v>
      </c>
      <c r="C9" t="s">
        <v>627</v>
      </c>
      <c r="D9" t="s">
        <v>628</v>
      </c>
      <c r="E9" t="s">
        <v>629</v>
      </c>
      <c r="F9" t="s">
        <v>630</v>
      </c>
      <c r="G9" t="s">
        <v>600</v>
      </c>
    </row>
    <row r="10" spans="1:7" x14ac:dyDescent="0.25">
      <c r="A10" t="s">
        <v>549</v>
      </c>
      <c r="B10" t="s">
        <v>631</v>
      </c>
      <c r="C10" t="s">
        <v>632</v>
      </c>
      <c r="D10" t="s">
        <v>633</v>
      </c>
      <c r="E10" t="s">
        <v>634</v>
      </c>
      <c r="F10" t="s">
        <v>635</v>
      </c>
      <c r="G10" t="s">
        <v>550</v>
      </c>
    </row>
    <row r="11" spans="1:7" x14ac:dyDescent="0.25">
      <c r="A11" t="s">
        <v>538</v>
      </c>
      <c r="B11" t="s">
        <v>636</v>
      </c>
      <c r="C11" t="s">
        <v>637</v>
      </c>
      <c r="D11" t="s">
        <v>638</v>
      </c>
      <c r="E11" t="s">
        <v>639</v>
      </c>
      <c r="F11" t="s">
        <v>640</v>
      </c>
      <c r="G11" t="s">
        <v>539</v>
      </c>
    </row>
    <row r="12" spans="1:7" x14ac:dyDescent="0.25">
      <c r="A12" t="s">
        <v>555</v>
      </c>
      <c r="B12" t="s">
        <v>641</v>
      </c>
      <c r="C12" t="s">
        <v>642</v>
      </c>
      <c r="D12" t="s">
        <v>643</v>
      </c>
      <c r="E12" t="s">
        <v>644</v>
      </c>
      <c r="F12" t="s">
        <v>645</v>
      </c>
      <c r="G12" t="s">
        <v>556</v>
      </c>
    </row>
    <row r="13" spans="1:7" x14ac:dyDescent="0.25">
      <c r="A13" t="s">
        <v>522</v>
      </c>
      <c r="B13" t="s">
        <v>646</v>
      </c>
      <c r="C13" t="s">
        <v>647</v>
      </c>
      <c r="D13" t="s">
        <v>648</v>
      </c>
      <c r="E13" t="s">
        <v>649</v>
      </c>
      <c r="F13" t="s">
        <v>650</v>
      </c>
      <c r="G13" t="s">
        <v>523</v>
      </c>
    </row>
    <row r="14" spans="1:7" x14ac:dyDescent="0.25">
      <c r="A14" t="s">
        <v>528</v>
      </c>
      <c r="B14" t="s">
        <v>651</v>
      </c>
      <c r="C14" t="s">
        <v>652</v>
      </c>
      <c r="D14" t="s">
        <v>335</v>
      </c>
      <c r="E14" t="s">
        <v>653</v>
      </c>
      <c r="F14" t="s">
        <v>654</v>
      </c>
      <c r="G14" t="s">
        <v>529</v>
      </c>
    </row>
    <row r="15" spans="1:7" x14ac:dyDescent="0.25">
      <c r="A15" t="s">
        <v>560</v>
      </c>
      <c r="B15" t="s">
        <v>655</v>
      </c>
      <c r="C15" t="s">
        <v>404</v>
      </c>
      <c r="D15" t="s">
        <v>656</v>
      </c>
      <c r="E15" t="s">
        <v>657</v>
      </c>
      <c r="F15" t="s">
        <v>658</v>
      </c>
      <c r="G15" t="s">
        <v>561</v>
      </c>
    </row>
    <row r="16" spans="1:7" x14ac:dyDescent="0.25">
      <c r="A16" t="s">
        <v>578</v>
      </c>
      <c r="B16" t="s">
        <v>659</v>
      </c>
      <c r="C16" t="s">
        <v>660</v>
      </c>
      <c r="D16" t="s">
        <v>661</v>
      </c>
      <c r="E16" t="s">
        <v>662</v>
      </c>
      <c r="F16" t="s">
        <v>663</v>
      </c>
      <c r="G16" t="s">
        <v>579</v>
      </c>
    </row>
    <row r="17" spans="1:7" x14ac:dyDescent="0.25">
      <c r="A17" t="s">
        <v>542</v>
      </c>
      <c r="B17" t="s">
        <v>664</v>
      </c>
      <c r="C17" t="s">
        <v>665</v>
      </c>
      <c r="D17" t="s">
        <v>666</v>
      </c>
      <c r="E17" t="s">
        <v>667</v>
      </c>
      <c r="F17" t="s">
        <v>668</v>
      </c>
      <c r="G17" t="s">
        <v>543</v>
      </c>
    </row>
    <row r="18" spans="1:7" x14ac:dyDescent="0.25">
      <c r="A18" t="s">
        <v>547</v>
      </c>
      <c r="B18" t="s">
        <v>669</v>
      </c>
      <c r="C18" t="s">
        <v>670</v>
      </c>
      <c r="D18" t="s">
        <v>671</v>
      </c>
      <c r="E18" t="s">
        <v>672</v>
      </c>
      <c r="F18" t="s">
        <v>673</v>
      </c>
      <c r="G18" t="s">
        <v>548</v>
      </c>
    </row>
    <row r="19" spans="1:7" x14ac:dyDescent="0.25">
      <c r="A19" t="s">
        <v>520</v>
      </c>
      <c r="B19" t="s">
        <v>674</v>
      </c>
      <c r="C19" t="s">
        <v>675</v>
      </c>
      <c r="D19" t="s">
        <v>676</v>
      </c>
      <c r="E19" t="s">
        <v>677</v>
      </c>
      <c r="F19" t="s">
        <v>678</v>
      </c>
      <c r="G19" t="s">
        <v>521</v>
      </c>
    </row>
    <row r="20" spans="1:7" x14ac:dyDescent="0.25">
      <c r="A20" t="s">
        <v>540</v>
      </c>
      <c r="B20" t="s">
        <v>679</v>
      </c>
      <c r="C20" t="s">
        <v>680</v>
      </c>
      <c r="D20" t="s">
        <v>681</v>
      </c>
      <c r="E20" t="s">
        <v>682</v>
      </c>
      <c r="F20" t="s">
        <v>683</v>
      </c>
      <c r="G20" t="s">
        <v>541</v>
      </c>
    </row>
    <row r="21" spans="1:7" x14ac:dyDescent="0.25">
      <c r="A21" t="s">
        <v>562</v>
      </c>
      <c r="B21" t="s">
        <v>684</v>
      </c>
      <c r="C21" t="s">
        <v>685</v>
      </c>
      <c r="D21" t="s">
        <v>686</v>
      </c>
      <c r="E21" t="s">
        <v>687</v>
      </c>
      <c r="F21" t="s">
        <v>688</v>
      </c>
      <c r="G21" t="s">
        <v>563</v>
      </c>
    </row>
    <row r="22" spans="1:7" x14ac:dyDescent="0.25">
      <c r="A22" t="s">
        <v>593</v>
      </c>
      <c r="B22" t="s">
        <v>689</v>
      </c>
      <c r="C22" t="s">
        <v>690</v>
      </c>
      <c r="D22" t="s">
        <v>691</v>
      </c>
      <c r="E22" t="s">
        <v>692</v>
      </c>
      <c r="F22" t="s">
        <v>693</v>
      </c>
      <c r="G22" t="s">
        <v>594</v>
      </c>
    </row>
    <row r="23" spans="1:7" x14ac:dyDescent="0.25">
      <c r="A23" t="s">
        <v>551</v>
      </c>
      <c r="B23" t="s">
        <v>651</v>
      </c>
      <c r="C23" t="s">
        <v>694</v>
      </c>
      <c r="D23" t="s">
        <v>695</v>
      </c>
      <c r="E23" t="s">
        <v>696</v>
      </c>
      <c r="F23" t="s">
        <v>697</v>
      </c>
      <c r="G23" t="s">
        <v>552</v>
      </c>
    </row>
    <row r="24" spans="1:7" x14ac:dyDescent="0.25">
      <c r="A24" t="s">
        <v>553</v>
      </c>
      <c r="B24" t="s">
        <v>698</v>
      </c>
      <c r="C24" t="s">
        <v>699</v>
      </c>
      <c r="D24" t="s">
        <v>700</v>
      </c>
      <c r="E24" t="s">
        <v>701</v>
      </c>
      <c r="F24" t="s">
        <v>702</v>
      </c>
      <c r="G24" t="s">
        <v>554</v>
      </c>
    </row>
    <row r="25" spans="1:7" x14ac:dyDescent="0.25">
      <c r="A25" t="s">
        <v>546</v>
      </c>
      <c r="B25" t="s">
        <v>703</v>
      </c>
      <c r="C25" t="s">
        <v>704</v>
      </c>
      <c r="D25" t="s">
        <v>705</v>
      </c>
      <c r="E25" t="s">
        <v>706</v>
      </c>
      <c r="F25" t="s">
        <v>707</v>
      </c>
      <c r="G25" t="s">
        <v>285</v>
      </c>
    </row>
    <row r="26" spans="1:7" x14ac:dyDescent="0.25">
      <c r="A26" t="s">
        <v>568</v>
      </c>
      <c r="B26" t="s">
        <v>708</v>
      </c>
      <c r="C26" t="s">
        <v>709</v>
      </c>
      <c r="D26" t="s">
        <v>710</v>
      </c>
      <c r="E26" t="s">
        <v>711</v>
      </c>
      <c r="F26" t="s">
        <v>712</v>
      </c>
      <c r="G26" t="s">
        <v>569</v>
      </c>
    </row>
    <row r="27" spans="1:7" x14ac:dyDescent="0.25">
      <c r="A27" t="s">
        <v>564</v>
      </c>
      <c r="B27" t="s">
        <v>713</v>
      </c>
      <c r="C27" t="s">
        <v>714</v>
      </c>
      <c r="D27" t="s">
        <v>715</v>
      </c>
      <c r="E27" t="s">
        <v>716</v>
      </c>
      <c r="F27" t="s">
        <v>717</v>
      </c>
      <c r="G27" t="s">
        <v>565</v>
      </c>
    </row>
    <row r="28" spans="1:7" x14ac:dyDescent="0.25">
      <c r="A28" t="s">
        <v>536</v>
      </c>
      <c r="B28" t="s">
        <v>718</v>
      </c>
      <c r="C28" t="s">
        <v>719</v>
      </c>
      <c r="D28" t="s">
        <v>720</v>
      </c>
      <c r="E28" t="s">
        <v>721</v>
      </c>
      <c r="F28" t="s">
        <v>722</v>
      </c>
      <c r="G28" t="s">
        <v>537</v>
      </c>
    </row>
    <row r="29" spans="1:7" x14ac:dyDescent="0.25">
      <c r="A29" t="s">
        <v>532</v>
      </c>
      <c r="B29" t="s">
        <v>723</v>
      </c>
      <c r="C29" t="s">
        <v>724</v>
      </c>
      <c r="D29" t="s">
        <v>725</v>
      </c>
      <c r="E29" t="s">
        <v>726</v>
      </c>
      <c r="F29" t="s">
        <v>727</v>
      </c>
      <c r="G29" t="s">
        <v>533</v>
      </c>
    </row>
    <row r="30" spans="1:7" x14ac:dyDescent="0.25">
      <c r="A30" t="s">
        <v>597</v>
      </c>
      <c r="B30" t="s">
        <v>728</v>
      </c>
      <c r="C30" t="s">
        <v>729</v>
      </c>
      <c r="D30" t="s">
        <v>730</v>
      </c>
      <c r="E30" t="s">
        <v>731</v>
      </c>
      <c r="F30" t="s">
        <v>732</v>
      </c>
      <c r="G30" t="s">
        <v>598</v>
      </c>
    </row>
    <row r="31" spans="1:7" x14ac:dyDescent="0.25">
      <c r="A31" t="s">
        <v>557</v>
      </c>
      <c r="B31" t="s">
        <v>733</v>
      </c>
      <c r="C31" t="s">
        <v>734</v>
      </c>
      <c r="D31" t="s">
        <v>735</v>
      </c>
      <c r="E31" t="s">
        <v>736</v>
      </c>
      <c r="F31" t="s">
        <v>737</v>
      </c>
      <c r="G31" t="s">
        <v>558</v>
      </c>
    </row>
    <row r="32" spans="1:7" x14ac:dyDescent="0.25">
      <c r="A32" t="s">
        <v>530</v>
      </c>
      <c r="B32" t="s">
        <v>738</v>
      </c>
      <c r="C32" t="s">
        <v>739</v>
      </c>
      <c r="D32" t="s">
        <v>740</v>
      </c>
      <c r="E32" t="s">
        <v>741</v>
      </c>
      <c r="F32" t="s">
        <v>742</v>
      </c>
      <c r="G32" t="s">
        <v>531</v>
      </c>
    </row>
    <row r="33" spans="1:7" x14ac:dyDescent="0.25">
      <c r="A33" t="s">
        <v>524</v>
      </c>
      <c r="B33" t="s">
        <v>743</v>
      </c>
      <c r="C33" t="s">
        <v>744</v>
      </c>
      <c r="D33" t="s">
        <v>745</v>
      </c>
      <c r="E33" t="s">
        <v>746</v>
      </c>
      <c r="F33" t="s">
        <v>747</v>
      </c>
      <c r="G33" t="s">
        <v>525</v>
      </c>
    </row>
    <row r="34" spans="1:7" x14ac:dyDescent="0.25">
      <c r="A34" t="s">
        <v>589</v>
      </c>
      <c r="B34" t="s">
        <v>748</v>
      </c>
      <c r="C34" t="s">
        <v>749</v>
      </c>
      <c r="D34" t="s">
        <v>750</v>
      </c>
      <c r="E34" t="s">
        <v>751</v>
      </c>
      <c r="F34" t="s">
        <v>752</v>
      </c>
      <c r="G34" t="s">
        <v>590</v>
      </c>
    </row>
    <row r="35" spans="1:7" x14ac:dyDescent="0.25">
      <c r="A35" t="s">
        <v>580</v>
      </c>
      <c r="B35" t="s">
        <v>753</v>
      </c>
      <c r="C35" t="s">
        <v>754</v>
      </c>
      <c r="D35" t="s">
        <v>581</v>
      </c>
      <c r="E35" t="s">
        <v>755</v>
      </c>
      <c r="F35" t="s">
        <v>756</v>
      </c>
      <c r="G35" t="s">
        <v>581</v>
      </c>
    </row>
    <row r="36" spans="1:7" x14ac:dyDescent="0.25">
      <c r="A36" t="s">
        <v>570</v>
      </c>
      <c r="B36" t="s">
        <v>757</v>
      </c>
      <c r="C36" t="s">
        <v>758</v>
      </c>
      <c r="D36" t="s">
        <v>759</v>
      </c>
      <c r="E36" t="s">
        <v>760</v>
      </c>
      <c r="F36" t="s">
        <v>761</v>
      </c>
      <c r="G36" t="s">
        <v>571</v>
      </c>
    </row>
    <row r="37" spans="1:7" x14ac:dyDescent="0.25">
      <c r="A37" t="s">
        <v>566</v>
      </c>
      <c r="B37" t="s">
        <v>762</v>
      </c>
      <c r="C37" t="s">
        <v>763</v>
      </c>
      <c r="D37" t="s">
        <v>764</v>
      </c>
      <c r="E37" t="s">
        <v>765</v>
      </c>
      <c r="F37" t="s">
        <v>766</v>
      </c>
      <c r="G37" t="s">
        <v>567</v>
      </c>
    </row>
    <row r="38" spans="1:7" x14ac:dyDescent="0.25">
      <c r="A38" t="s">
        <v>574</v>
      </c>
      <c r="B38" t="s">
        <v>767</v>
      </c>
      <c r="C38" t="s">
        <v>768</v>
      </c>
      <c r="D38" t="s">
        <v>769</v>
      </c>
      <c r="E38" t="s">
        <v>770</v>
      </c>
      <c r="F38" t="s">
        <v>771</v>
      </c>
      <c r="G38" t="s">
        <v>575</v>
      </c>
    </row>
    <row r="39" spans="1:7" x14ac:dyDescent="0.25">
      <c r="A39" t="s">
        <v>544</v>
      </c>
      <c r="B39" t="s">
        <v>772</v>
      </c>
      <c r="C39" t="s">
        <v>773</v>
      </c>
      <c r="D39" t="s">
        <v>774</v>
      </c>
      <c r="E39" t="s">
        <v>775</v>
      </c>
      <c r="F39" t="s">
        <v>776</v>
      </c>
      <c r="G39" t="s">
        <v>545</v>
      </c>
    </row>
    <row r="40" spans="1:7" x14ac:dyDescent="0.25">
      <c r="A40" t="s">
        <v>587</v>
      </c>
      <c r="B40" t="s">
        <v>777</v>
      </c>
      <c r="C40" t="s">
        <v>778</v>
      </c>
      <c r="D40" t="s">
        <v>779</v>
      </c>
      <c r="E40" t="s">
        <v>780</v>
      </c>
      <c r="F40" t="s">
        <v>781</v>
      </c>
      <c r="G40" t="s">
        <v>588</v>
      </c>
    </row>
    <row r="41" spans="1:7" x14ac:dyDescent="0.25">
      <c r="A41" t="s">
        <v>591</v>
      </c>
      <c r="B41" t="s">
        <v>782</v>
      </c>
      <c r="C41" t="s">
        <v>783</v>
      </c>
      <c r="D41" t="s">
        <v>784</v>
      </c>
      <c r="E41" t="s">
        <v>785</v>
      </c>
      <c r="F41" t="s">
        <v>786</v>
      </c>
      <c r="G41" t="s">
        <v>592</v>
      </c>
    </row>
    <row r="42" spans="1:7" x14ac:dyDescent="0.25">
      <c r="A42" t="s">
        <v>584</v>
      </c>
      <c r="B42" t="s">
        <v>787</v>
      </c>
      <c r="C42" t="s">
        <v>788</v>
      </c>
      <c r="D42" t="s">
        <v>789</v>
      </c>
      <c r="E42" t="s">
        <v>739</v>
      </c>
      <c r="F42" t="s">
        <v>790</v>
      </c>
      <c r="G42" t="s">
        <v>133</v>
      </c>
    </row>
    <row r="43" spans="1:7" x14ac:dyDescent="0.25">
      <c r="A43" t="s">
        <v>572</v>
      </c>
      <c r="B43" t="s">
        <v>791</v>
      </c>
      <c r="C43" t="s">
        <v>792</v>
      </c>
      <c r="D43" t="s">
        <v>793</v>
      </c>
      <c r="E43" t="s">
        <v>794</v>
      </c>
      <c r="F43" t="s">
        <v>795</v>
      </c>
      <c r="G43" t="s">
        <v>573</v>
      </c>
    </row>
    <row r="44" spans="1:7" x14ac:dyDescent="0.25">
      <c r="A44" t="s">
        <v>534</v>
      </c>
      <c r="B44" t="s">
        <v>796</v>
      </c>
      <c r="C44" t="s">
        <v>701</v>
      </c>
      <c r="D44" t="s">
        <v>797</v>
      </c>
      <c r="E44" t="s">
        <v>798</v>
      </c>
      <c r="F44" t="s">
        <v>799</v>
      </c>
      <c r="G44" t="s">
        <v>535</v>
      </c>
    </row>
    <row r="45" spans="1:7" x14ac:dyDescent="0.25">
      <c r="A45" s="4" t="s">
        <v>559</v>
      </c>
      <c r="B45" s="4" t="s">
        <v>322</v>
      </c>
      <c r="C45" s="4" t="s">
        <v>323</v>
      </c>
      <c r="D45" s="4" t="s">
        <v>324</v>
      </c>
      <c r="E45" s="4" t="s">
        <v>325</v>
      </c>
      <c r="F45" s="4" t="s">
        <v>326</v>
      </c>
      <c r="G45" s="4" t="s">
        <v>327</v>
      </c>
    </row>
    <row r="46" spans="1:7" x14ac:dyDescent="0.25">
      <c r="A46" t="s">
        <v>195</v>
      </c>
      <c r="B46" t="s">
        <v>800</v>
      </c>
      <c r="C46" t="s">
        <v>801</v>
      </c>
      <c r="D46" t="s">
        <v>199</v>
      </c>
      <c r="E46" t="s">
        <v>802</v>
      </c>
      <c r="F46" t="s">
        <v>198</v>
      </c>
      <c r="G46" t="s">
        <v>803</v>
      </c>
    </row>
    <row r="48" spans="1:7" x14ac:dyDescent="0.25">
      <c r="A48" t="s">
        <v>102</v>
      </c>
    </row>
    <row r="49" spans="1:1" x14ac:dyDescent="0.25">
      <c r="A49" t="s">
        <v>103</v>
      </c>
    </row>
    <row r="50" spans="1:1" x14ac:dyDescent="0.25">
      <c r="A50" t="s">
        <v>104</v>
      </c>
    </row>
    <row r="51" spans="1:1" x14ac:dyDescent="0.25">
      <c r="A51" t="s">
        <v>804</v>
      </c>
    </row>
    <row r="53" spans="1:1" x14ac:dyDescent="0.25">
      <c r="A53" t="s">
        <v>105</v>
      </c>
    </row>
    <row r="54" spans="1:1" x14ac:dyDescent="0.25">
      <c r="A54" t="s">
        <v>107</v>
      </c>
    </row>
    <row r="55" spans="1:1" x14ac:dyDescent="0.25">
      <c r="A55" t="s">
        <v>108</v>
      </c>
    </row>
    <row r="56" spans="1:1" x14ac:dyDescent="0.25">
      <c r="A56" t="s">
        <v>109</v>
      </c>
    </row>
    <row r="58" spans="1:1" x14ac:dyDescent="0.25">
      <c r="A58" t="s">
        <v>110</v>
      </c>
    </row>
    <row r="59" spans="1:1" x14ac:dyDescent="0.25">
      <c r="A59" t="s">
        <v>111</v>
      </c>
    </row>
    <row r="60" spans="1:1" x14ac:dyDescent="0.25">
      <c r="A60" t="s">
        <v>112</v>
      </c>
    </row>
    <row r="62" spans="1:1" x14ac:dyDescent="0.25">
      <c r="A62" t="s">
        <v>113</v>
      </c>
    </row>
    <row r="63" spans="1:1" x14ac:dyDescent="0.25">
      <c r="A63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0"/>
  <sheetViews>
    <sheetView workbookViewId="0"/>
  </sheetViews>
  <sheetFormatPr defaultColWidth="11.42578125" defaultRowHeight="15" x14ac:dyDescent="0.25"/>
  <cols>
    <col min="1" max="1" width="20.7109375" customWidth="1"/>
    <col min="2" max="3" width="45.7109375" customWidth="1"/>
  </cols>
  <sheetData>
    <row r="1" spans="1:3" x14ac:dyDescent="0.25">
      <c r="A1" s="4" t="s">
        <v>32</v>
      </c>
    </row>
    <row r="2" spans="1:3" x14ac:dyDescent="0.25">
      <c r="A2" s="3" t="s">
        <v>64</v>
      </c>
      <c r="B2" s="3" t="s">
        <v>805</v>
      </c>
      <c r="C2" s="3" t="s">
        <v>806</v>
      </c>
    </row>
    <row r="3" spans="1:3" x14ac:dyDescent="0.25">
      <c r="A3" t="s">
        <v>807</v>
      </c>
      <c r="B3" t="s">
        <v>808</v>
      </c>
      <c r="C3" t="s">
        <v>809</v>
      </c>
    </row>
    <row r="4" spans="1:3" x14ac:dyDescent="0.25">
      <c r="A4" t="s">
        <v>810</v>
      </c>
      <c r="B4" t="s">
        <v>811</v>
      </c>
      <c r="C4" t="s">
        <v>812</v>
      </c>
    </row>
    <row r="5" spans="1:3" x14ac:dyDescent="0.25">
      <c r="A5" t="s">
        <v>813</v>
      </c>
      <c r="B5" t="s">
        <v>814</v>
      </c>
      <c r="C5" t="s">
        <v>815</v>
      </c>
    </row>
    <row r="6" spans="1:3" x14ac:dyDescent="0.25">
      <c r="A6" t="s">
        <v>816</v>
      </c>
      <c r="B6" t="s">
        <v>817</v>
      </c>
      <c r="C6" t="s">
        <v>818</v>
      </c>
    </row>
    <row r="7" spans="1:3" x14ac:dyDescent="0.25">
      <c r="A7" t="s">
        <v>819</v>
      </c>
      <c r="B7" t="s">
        <v>820</v>
      </c>
      <c r="C7" t="s">
        <v>821</v>
      </c>
    </row>
    <row r="8" spans="1:3" x14ac:dyDescent="0.25">
      <c r="A8" s="4" t="s">
        <v>194</v>
      </c>
      <c r="B8" s="4" t="s">
        <v>822</v>
      </c>
      <c r="C8" s="4" t="s">
        <v>822</v>
      </c>
    </row>
    <row r="10" spans="1:3" x14ac:dyDescent="0.25">
      <c r="A10" t="s">
        <v>102</v>
      </c>
    </row>
    <row r="11" spans="1:3" x14ac:dyDescent="0.25">
      <c r="A11" t="s">
        <v>103</v>
      </c>
    </row>
    <row r="12" spans="1:3" x14ac:dyDescent="0.25">
      <c r="A12" t="s">
        <v>104</v>
      </c>
    </row>
    <row r="14" spans="1:3" x14ac:dyDescent="0.25">
      <c r="A14" t="s">
        <v>105</v>
      </c>
    </row>
    <row r="15" spans="1:3" x14ac:dyDescent="0.25">
      <c r="A15" t="s">
        <v>823</v>
      </c>
    </row>
    <row r="16" spans="1:3" x14ac:dyDescent="0.25">
      <c r="A16" t="s">
        <v>824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825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9"/>
  <sheetViews>
    <sheetView workbookViewId="0"/>
  </sheetViews>
  <sheetFormatPr defaultColWidth="11.42578125" defaultRowHeight="15" x14ac:dyDescent="0.25"/>
  <cols>
    <col min="1" max="1" width="46.7109375" customWidth="1"/>
    <col min="2" max="3" width="45.7109375" customWidth="1"/>
  </cols>
  <sheetData>
    <row r="1" spans="1:3" x14ac:dyDescent="0.25">
      <c r="A1" s="4" t="s">
        <v>34</v>
      </c>
    </row>
    <row r="2" spans="1:3" x14ac:dyDescent="0.25">
      <c r="A2" s="3" t="s">
        <v>64</v>
      </c>
      <c r="B2" s="3" t="s">
        <v>805</v>
      </c>
      <c r="C2" s="3" t="s">
        <v>806</v>
      </c>
    </row>
    <row r="3" spans="1:3" x14ac:dyDescent="0.25">
      <c r="A3" t="s">
        <v>122</v>
      </c>
      <c r="B3" t="s">
        <v>826</v>
      </c>
      <c r="C3" t="s">
        <v>827</v>
      </c>
    </row>
    <row r="4" spans="1:3" x14ac:dyDescent="0.25">
      <c r="A4" t="s">
        <v>129</v>
      </c>
      <c r="B4" t="s">
        <v>828</v>
      </c>
      <c r="C4" t="s">
        <v>829</v>
      </c>
    </row>
    <row r="5" spans="1:3" x14ac:dyDescent="0.25">
      <c r="A5" t="s">
        <v>136</v>
      </c>
      <c r="B5" t="s">
        <v>830</v>
      </c>
      <c r="C5" t="s">
        <v>831</v>
      </c>
    </row>
    <row r="6" spans="1:3" x14ac:dyDescent="0.25">
      <c r="A6" t="s">
        <v>143</v>
      </c>
      <c r="B6" t="s">
        <v>832</v>
      </c>
      <c r="C6" t="s">
        <v>833</v>
      </c>
    </row>
    <row r="7" spans="1:3" x14ac:dyDescent="0.25">
      <c r="A7" t="s">
        <v>834</v>
      </c>
      <c r="B7" t="s">
        <v>835</v>
      </c>
      <c r="C7" t="s">
        <v>836</v>
      </c>
    </row>
    <row r="8" spans="1:3" x14ac:dyDescent="0.25">
      <c r="A8" t="s">
        <v>157</v>
      </c>
      <c r="B8" t="s">
        <v>837</v>
      </c>
      <c r="C8" t="s">
        <v>838</v>
      </c>
    </row>
    <row r="9" spans="1:3" x14ac:dyDescent="0.25">
      <c r="A9" t="s">
        <v>164</v>
      </c>
      <c r="B9" t="s">
        <v>839</v>
      </c>
      <c r="C9" t="s">
        <v>840</v>
      </c>
    </row>
    <row r="10" spans="1:3" x14ac:dyDescent="0.25">
      <c r="A10" t="s">
        <v>171</v>
      </c>
      <c r="B10" t="s">
        <v>841</v>
      </c>
      <c r="C10" t="s">
        <v>842</v>
      </c>
    </row>
    <row r="11" spans="1:3" x14ac:dyDescent="0.25">
      <c r="A11" t="s">
        <v>178</v>
      </c>
      <c r="B11" t="s">
        <v>843</v>
      </c>
      <c r="C11" t="s">
        <v>844</v>
      </c>
    </row>
    <row r="12" spans="1:3" x14ac:dyDescent="0.25">
      <c r="A12" t="s">
        <v>185</v>
      </c>
      <c r="B12" t="s">
        <v>845</v>
      </c>
      <c r="C12" t="s">
        <v>846</v>
      </c>
    </row>
    <row r="13" spans="1:3" x14ac:dyDescent="0.25">
      <c r="A13" t="s">
        <v>192</v>
      </c>
    </row>
    <row r="14" spans="1:3" x14ac:dyDescent="0.25">
      <c r="A14" s="4" t="s">
        <v>194</v>
      </c>
      <c r="B14" s="4" t="s">
        <v>847</v>
      </c>
      <c r="C14" s="4" t="s">
        <v>848</v>
      </c>
    </row>
    <row r="15" spans="1:3" x14ac:dyDescent="0.25">
      <c r="A15" t="s">
        <v>195</v>
      </c>
      <c r="B15" t="s">
        <v>849</v>
      </c>
      <c r="C15" t="s">
        <v>850</v>
      </c>
    </row>
    <row r="17" spans="1:1" x14ac:dyDescent="0.25">
      <c r="A17" t="s">
        <v>102</v>
      </c>
    </row>
    <row r="18" spans="1:1" x14ac:dyDescent="0.25">
      <c r="A18" t="s">
        <v>202</v>
      </c>
    </row>
    <row r="19" spans="1:1" x14ac:dyDescent="0.25">
      <c r="A19" t="s">
        <v>104</v>
      </c>
    </row>
    <row r="21" spans="1:1" x14ac:dyDescent="0.25">
      <c r="A21" t="s">
        <v>105</v>
      </c>
    </row>
    <row r="22" spans="1:1" x14ac:dyDescent="0.25">
      <c r="A22" t="s">
        <v>203</v>
      </c>
    </row>
    <row r="23" spans="1:1" x14ac:dyDescent="0.25">
      <c r="A23" t="s">
        <v>823</v>
      </c>
    </row>
    <row r="24" spans="1:1" x14ac:dyDescent="0.25">
      <c r="A24" t="s">
        <v>824</v>
      </c>
    </row>
    <row r="26" spans="1:1" x14ac:dyDescent="0.25">
      <c r="A26" t="s">
        <v>113</v>
      </c>
    </row>
    <row r="27" spans="1:1" x14ac:dyDescent="0.25">
      <c r="A27" t="s">
        <v>204</v>
      </c>
    </row>
    <row r="28" spans="1:1" x14ac:dyDescent="0.25">
      <c r="A28" t="s">
        <v>114</v>
      </c>
    </row>
    <row r="29" spans="1:1" x14ac:dyDescent="0.25">
      <c r="A29" t="s">
        <v>825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2"/>
  <sheetViews>
    <sheetView workbookViewId="0"/>
  </sheetViews>
  <sheetFormatPr defaultColWidth="11.42578125" defaultRowHeight="15" x14ac:dyDescent="0.25"/>
  <cols>
    <col min="1" max="1" width="38.7109375" customWidth="1"/>
    <col min="2" max="3" width="45.7109375" customWidth="1"/>
  </cols>
  <sheetData>
    <row r="1" spans="1:3" x14ac:dyDescent="0.25">
      <c r="A1" s="4" t="s">
        <v>36</v>
      </c>
    </row>
    <row r="2" spans="1:3" x14ac:dyDescent="0.25">
      <c r="A2" s="3" t="s">
        <v>64</v>
      </c>
      <c r="B2" s="3" t="s">
        <v>805</v>
      </c>
      <c r="C2" s="3" t="s">
        <v>806</v>
      </c>
    </row>
    <row r="3" spans="1:3" x14ac:dyDescent="0.25">
      <c r="A3" t="s">
        <v>393</v>
      </c>
      <c r="B3" t="s">
        <v>851</v>
      </c>
      <c r="C3" t="s">
        <v>852</v>
      </c>
    </row>
    <row r="4" spans="1:3" x14ac:dyDescent="0.25">
      <c r="A4" t="s">
        <v>395</v>
      </c>
      <c r="B4" t="s">
        <v>853</v>
      </c>
      <c r="C4" t="s">
        <v>854</v>
      </c>
    </row>
    <row r="5" spans="1:3" x14ac:dyDescent="0.25">
      <c r="A5" t="s">
        <v>397</v>
      </c>
      <c r="B5" t="s">
        <v>855</v>
      </c>
      <c r="C5" t="s">
        <v>856</v>
      </c>
    </row>
    <row r="6" spans="1:3" x14ac:dyDescent="0.25">
      <c r="A6" t="s">
        <v>399</v>
      </c>
      <c r="B6" t="s">
        <v>857</v>
      </c>
      <c r="C6" t="s">
        <v>858</v>
      </c>
    </row>
    <row r="7" spans="1:3" x14ac:dyDescent="0.25">
      <c r="A7" t="s">
        <v>401</v>
      </c>
      <c r="B7" t="s">
        <v>859</v>
      </c>
      <c r="C7" t="s">
        <v>860</v>
      </c>
    </row>
    <row r="8" spans="1:3" x14ac:dyDescent="0.25">
      <c r="A8" t="s">
        <v>403</v>
      </c>
      <c r="B8" t="s">
        <v>861</v>
      </c>
      <c r="C8" t="s">
        <v>862</v>
      </c>
    </row>
    <row r="9" spans="1:3" x14ac:dyDescent="0.25">
      <c r="A9" s="4" t="s">
        <v>194</v>
      </c>
      <c r="B9" s="4" t="s">
        <v>847</v>
      </c>
      <c r="C9" s="4" t="s">
        <v>848</v>
      </c>
    </row>
    <row r="10" spans="1:3" x14ac:dyDescent="0.25">
      <c r="A10" t="s">
        <v>195</v>
      </c>
      <c r="B10" t="s">
        <v>863</v>
      </c>
      <c r="C10" t="s">
        <v>864</v>
      </c>
    </row>
    <row r="12" spans="1:3" x14ac:dyDescent="0.25">
      <c r="A12" t="s">
        <v>102</v>
      </c>
    </row>
    <row r="13" spans="1:3" x14ac:dyDescent="0.25">
      <c r="A13" t="s">
        <v>103</v>
      </c>
    </row>
    <row r="14" spans="1:3" x14ac:dyDescent="0.25">
      <c r="A14" t="s">
        <v>104</v>
      </c>
    </row>
    <row r="16" spans="1:3" x14ac:dyDescent="0.25">
      <c r="A16" t="s">
        <v>105</v>
      </c>
    </row>
    <row r="17" spans="1:1" x14ac:dyDescent="0.25">
      <c r="A17" t="s">
        <v>823</v>
      </c>
    </row>
    <row r="18" spans="1:1" x14ac:dyDescent="0.25">
      <c r="A18" t="s">
        <v>824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825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workbookViewId="0"/>
  </sheetViews>
  <sheetFormatPr defaultColWidth="11.42578125" defaultRowHeight="15" x14ac:dyDescent="0.25"/>
  <cols>
    <col min="1" max="1" width="8.7109375" customWidth="1"/>
    <col min="2" max="7" width="30.7109375" customWidth="1"/>
  </cols>
  <sheetData>
    <row r="1" spans="1:7" x14ac:dyDescent="0.25">
      <c r="A1" s="4" t="s">
        <v>4</v>
      </c>
    </row>
    <row r="2" spans="1:7" x14ac:dyDescent="0.25">
      <c r="A2" s="3" t="s">
        <v>64</v>
      </c>
      <c r="B2" s="3" t="s">
        <v>65</v>
      </c>
      <c r="C2" s="3" t="s">
        <v>66</v>
      </c>
      <c r="D2" s="3" t="s">
        <v>67</v>
      </c>
      <c r="E2" s="3" t="s">
        <v>68</v>
      </c>
      <c r="F2" s="3" t="s">
        <v>69</v>
      </c>
      <c r="G2" s="3" t="s">
        <v>70</v>
      </c>
    </row>
    <row r="3" spans="1:7" x14ac:dyDescent="0.25">
      <c r="A3" t="s">
        <v>71</v>
      </c>
      <c r="B3" t="s">
        <v>72</v>
      </c>
      <c r="C3" t="s">
        <v>73</v>
      </c>
      <c r="D3" t="s">
        <v>74</v>
      </c>
      <c r="E3" t="s">
        <v>75</v>
      </c>
      <c r="F3" t="s">
        <v>76</v>
      </c>
      <c r="G3" t="s">
        <v>77</v>
      </c>
    </row>
    <row r="4" spans="1:7" x14ac:dyDescent="0.25">
      <c r="A4" t="s">
        <v>78</v>
      </c>
      <c r="B4" t="s">
        <v>79</v>
      </c>
      <c r="C4" t="s">
        <v>80</v>
      </c>
      <c r="D4" t="s">
        <v>81</v>
      </c>
      <c r="E4" t="s">
        <v>82</v>
      </c>
      <c r="F4" t="s">
        <v>83</v>
      </c>
      <c r="G4" t="s">
        <v>84</v>
      </c>
    </row>
    <row r="5" spans="1:7" x14ac:dyDescent="0.25">
      <c r="A5" t="s">
        <v>85</v>
      </c>
      <c r="B5" t="s">
        <v>86</v>
      </c>
      <c r="C5" t="s">
        <v>87</v>
      </c>
      <c r="D5" t="s">
        <v>88</v>
      </c>
      <c r="E5" t="s">
        <v>89</v>
      </c>
      <c r="F5" t="s">
        <v>90</v>
      </c>
      <c r="G5" t="s">
        <v>91</v>
      </c>
    </row>
    <row r="6" spans="1:7" x14ac:dyDescent="0.25">
      <c r="A6" t="s">
        <v>92</v>
      </c>
      <c r="B6" t="s">
        <v>89</v>
      </c>
      <c r="C6" t="s">
        <v>80</v>
      </c>
      <c r="D6" t="s">
        <v>93</v>
      </c>
      <c r="E6" t="s">
        <v>94</v>
      </c>
      <c r="F6" t="s">
        <v>83</v>
      </c>
      <c r="G6" t="s">
        <v>95</v>
      </c>
    </row>
    <row r="7" spans="1:7" x14ac:dyDescent="0.25">
      <c r="A7" t="s">
        <v>96</v>
      </c>
      <c r="B7" t="s">
        <v>97</v>
      </c>
      <c r="C7" t="s">
        <v>98</v>
      </c>
      <c r="D7" t="s">
        <v>99</v>
      </c>
      <c r="E7" t="s">
        <v>97</v>
      </c>
      <c r="F7" t="s">
        <v>100</v>
      </c>
      <c r="G7" t="s">
        <v>101</v>
      </c>
    </row>
    <row r="9" spans="1:7" x14ac:dyDescent="0.25">
      <c r="A9" t="s">
        <v>102</v>
      </c>
    </row>
    <row r="10" spans="1:7" x14ac:dyDescent="0.25">
      <c r="A10" t="s">
        <v>103</v>
      </c>
    </row>
    <row r="11" spans="1:7" x14ac:dyDescent="0.25">
      <c r="A11" t="s">
        <v>104</v>
      </c>
    </row>
    <row r="13" spans="1:7" x14ac:dyDescent="0.25">
      <c r="A13" t="s">
        <v>105</v>
      </c>
    </row>
    <row r="14" spans="1:7" x14ac:dyDescent="0.25">
      <c r="A14" t="s">
        <v>106</v>
      </c>
    </row>
    <row r="15" spans="1:7" x14ac:dyDescent="0.25">
      <c r="A15" t="s">
        <v>107</v>
      </c>
    </row>
    <row r="16" spans="1:7" x14ac:dyDescent="0.25">
      <c r="A16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2" spans="1:1" x14ac:dyDescent="0.25">
      <c r="A22" t="s">
        <v>113</v>
      </c>
    </row>
    <row r="23" spans="1:1" x14ac:dyDescent="0.25">
      <c r="A23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8"/>
  <sheetViews>
    <sheetView workbookViewId="0"/>
  </sheetViews>
  <sheetFormatPr defaultColWidth="11.42578125" defaultRowHeight="15" x14ac:dyDescent="0.25"/>
  <cols>
    <col min="1" max="1" width="10.7109375" customWidth="1"/>
    <col min="2" max="3" width="45.7109375" customWidth="1"/>
  </cols>
  <sheetData>
    <row r="1" spans="1:3" x14ac:dyDescent="0.25">
      <c r="A1" s="4" t="s">
        <v>38</v>
      </c>
    </row>
    <row r="2" spans="1:3" x14ac:dyDescent="0.25">
      <c r="A2" s="3" t="s">
        <v>64</v>
      </c>
      <c r="B2" s="3" t="s">
        <v>805</v>
      </c>
      <c r="C2" s="3" t="s">
        <v>806</v>
      </c>
    </row>
    <row r="3" spans="1:3" x14ac:dyDescent="0.25">
      <c r="A3" t="s">
        <v>865</v>
      </c>
      <c r="B3" t="s">
        <v>866</v>
      </c>
      <c r="C3" t="s">
        <v>867</v>
      </c>
    </row>
    <row r="4" spans="1:3" x14ac:dyDescent="0.25">
      <c r="A4" t="s">
        <v>868</v>
      </c>
      <c r="B4" t="s">
        <v>869</v>
      </c>
      <c r="C4" t="s">
        <v>870</v>
      </c>
    </row>
    <row r="5" spans="1:3" x14ac:dyDescent="0.25">
      <c r="A5" t="s">
        <v>871</v>
      </c>
      <c r="B5" t="s">
        <v>872</v>
      </c>
      <c r="C5" t="s">
        <v>873</v>
      </c>
    </row>
    <row r="6" spans="1:3" x14ac:dyDescent="0.25">
      <c r="A6" t="s">
        <v>874</v>
      </c>
      <c r="B6" t="s">
        <v>875</v>
      </c>
      <c r="C6" t="s">
        <v>876</v>
      </c>
    </row>
    <row r="7" spans="1:3" x14ac:dyDescent="0.25">
      <c r="A7" s="4" t="s">
        <v>194</v>
      </c>
      <c r="B7" s="4" t="s">
        <v>822</v>
      </c>
      <c r="C7" s="4" t="s">
        <v>822</v>
      </c>
    </row>
    <row r="9" spans="1:3" x14ac:dyDescent="0.25">
      <c r="A9" t="s">
        <v>102</v>
      </c>
    </row>
    <row r="10" spans="1:3" x14ac:dyDescent="0.25">
      <c r="A10" t="s">
        <v>103</v>
      </c>
    </row>
    <row r="11" spans="1:3" x14ac:dyDescent="0.25">
      <c r="A11" t="s">
        <v>104</v>
      </c>
    </row>
    <row r="13" spans="1:3" x14ac:dyDescent="0.25">
      <c r="A13" t="s">
        <v>105</v>
      </c>
    </row>
    <row r="14" spans="1:3" x14ac:dyDescent="0.25">
      <c r="A14" t="s">
        <v>877</v>
      </c>
    </row>
    <row r="15" spans="1:3" x14ac:dyDescent="0.25">
      <c r="A15" t="s">
        <v>878</v>
      </c>
    </row>
    <row r="17" spans="1:1" x14ac:dyDescent="0.25">
      <c r="A17" t="s">
        <v>113</v>
      </c>
    </row>
    <row r="18" spans="1:1" x14ac:dyDescent="0.25">
      <c r="A18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8"/>
  <sheetViews>
    <sheetView workbookViewId="0"/>
  </sheetViews>
  <sheetFormatPr defaultColWidth="11.42578125" defaultRowHeight="15" x14ac:dyDescent="0.25"/>
  <cols>
    <col min="1" max="1" width="46.7109375" customWidth="1"/>
    <col min="2" max="3" width="45.7109375" customWidth="1"/>
  </cols>
  <sheetData>
    <row r="1" spans="1:3" x14ac:dyDescent="0.25">
      <c r="A1" s="4" t="s">
        <v>40</v>
      </c>
    </row>
    <row r="2" spans="1:3" x14ac:dyDescent="0.25">
      <c r="A2" s="3" t="s">
        <v>64</v>
      </c>
      <c r="B2" s="3" t="s">
        <v>805</v>
      </c>
      <c r="C2" s="3" t="s">
        <v>806</v>
      </c>
    </row>
    <row r="3" spans="1:3" x14ac:dyDescent="0.25">
      <c r="A3" t="s">
        <v>122</v>
      </c>
      <c r="B3" t="s">
        <v>879</v>
      </c>
      <c r="C3" t="s">
        <v>880</v>
      </c>
    </row>
    <row r="4" spans="1:3" x14ac:dyDescent="0.25">
      <c r="A4" t="s">
        <v>129</v>
      </c>
      <c r="B4" t="s">
        <v>881</v>
      </c>
      <c r="C4" t="s">
        <v>882</v>
      </c>
    </row>
    <row r="5" spans="1:3" x14ac:dyDescent="0.25">
      <c r="A5" t="s">
        <v>136</v>
      </c>
      <c r="B5" t="s">
        <v>883</v>
      </c>
      <c r="C5" t="s">
        <v>884</v>
      </c>
    </row>
    <row r="6" spans="1:3" x14ac:dyDescent="0.25">
      <c r="A6" t="s">
        <v>143</v>
      </c>
      <c r="B6" t="s">
        <v>885</v>
      </c>
      <c r="C6" t="s">
        <v>886</v>
      </c>
    </row>
    <row r="7" spans="1:3" x14ac:dyDescent="0.25">
      <c r="A7" t="s">
        <v>834</v>
      </c>
      <c r="B7" t="s">
        <v>887</v>
      </c>
      <c r="C7" t="s">
        <v>888</v>
      </c>
    </row>
    <row r="8" spans="1:3" x14ac:dyDescent="0.25">
      <c r="A8" t="s">
        <v>157</v>
      </c>
      <c r="B8" t="s">
        <v>889</v>
      </c>
      <c r="C8" t="s">
        <v>890</v>
      </c>
    </row>
    <row r="9" spans="1:3" x14ac:dyDescent="0.25">
      <c r="A9" t="s">
        <v>164</v>
      </c>
      <c r="B9" t="s">
        <v>891</v>
      </c>
      <c r="C9" t="s">
        <v>892</v>
      </c>
    </row>
    <row r="10" spans="1:3" x14ac:dyDescent="0.25">
      <c r="A10" t="s">
        <v>171</v>
      </c>
      <c r="B10" t="s">
        <v>893</v>
      </c>
      <c r="C10" t="s">
        <v>894</v>
      </c>
    </row>
    <row r="11" spans="1:3" x14ac:dyDescent="0.25">
      <c r="A11" t="s">
        <v>178</v>
      </c>
      <c r="B11" t="s">
        <v>895</v>
      </c>
      <c r="C11" t="s">
        <v>896</v>
      </c>
    </row>
    <row r="12" spans="1:3" x14ac:dyDescent="0.25">
      <c r="A12" t="s">
        <v>185</v>
      </c>
      <c r="B12" t="s">
        <v>897</v>
      </c>
      <c r="C12" t="s">
        <v>206</v>
      </c>
    </row>
    <row r="13" spans="1:3" x14ac:dyDescent="0.25">
      <c r="A13" t="s">
        <v>192</v>
      </c>
    </row>
    <row r="14" spans="1:3" x14ac:dyDescent="0.25">
      <c r="A14" s="4" t="s">
        <v>194</v>
      </c>
      <c r="B14" s="4" t="s">
        <v>898</v>
      </c>
      <c r="C14" s="4" t="s">
        <v>899</v>
      </c>
    </row>
    <row r="15" spans="1:3" x14ac:dyDescent="0.25">
      <c r="A15" t="s">
        <v>195</v>
      </c>
      <c r="B15" t="s">
        <v>900</v>
      </c>
      <c r="C15" t="s">
        <v>199</v>
      </c>
    </row>
    <row r="17" spans="1:1" x14ac:dyDescent="0.25">
      <c r="A17" t="s">
        <v>102</v>
      </c>
    </row>
    <row r="18" spans="1:1" x14ac:dyDescent="0.25">
      <c r="A18" t="s">
        <v>202</v>
      </c>
    </row>
    <row r="19" spans="1:1" x14ac:dyDescent="0.25">
      <c r="A19" t="s">
        <v>104</v>
      </c>
    </row>
    <row r="21" spans="1:1" x14ac:dyDescent="0.25">
      <c r="A21" t="s">
        <v>105</v>
      </c>
    </row>
    <row r="22" spans="1:1" x14ac:dyDescent="0.25">
      <c r="A22" t="s">
        <v>203</v>
      </c>
    </row>
    <row r="23" spans="1:1" x14ac:dyDescent="0.25">
      <c r="A23" t="s">
        <v>877</v>
      </c>
    </row>
    <row r="24" spans="1:1" x14ac:dyDescent="0.25">
      <c r="A24" t="s">
        <v>878</v>
      </c>
    </row>
    <row r="26" spans="1:1" x14ac:dyDescent="0.25">
      <c r="A26" t="s">
        <v>113</v>
      </c>
    </row>
    <row r="27" spans="1:1" x14ac:dyDescent="0.25">
      <c r="A27" t="s">
        <v>204</v>
      </c>
    </row>
    <row r="28" spans="1:1" x14ac:dyDescent="0.25">
      <c r="A28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2"/>
  <sheetViews>
    <sheetView workbookViewId="0"/>
  </sheetViews>
  <sheetFormatPr defaultColWidth="11.42578125" defaultRowHeight="15" x14ac:dyDescent="0.25"/>
  <cols>
    <col min="1" max="1" width="38.7109375" customWidth="1"/>
    <col min="2" max="3" width="45.7109375" customWidth="1"/>
  </cols>
  <sheetData>
    <row r="1" spans="1:3" x14ac:dyDescent="0.25">
      <c r="A1" s="4" t="s">
        <v>42</v>
      </c>
    </row>
    <row r="2" spans="1:3" x14ac:dyDescent="0.25">
      <c r="A2" s="3" t="s">
        <v>64</v>
      </c>
      <c r="B2" s="3" t="s">
        <v>805</v>
      </c>
      <c r="C2" s="3" t="s">
        <v>806</v>
      </c>
    </row>
    <row r="3" spans="1:3" x14ac:dyDescent="0.25">
      <c r="A3" t="s">
        <v>393</v>
      </c>
      <c r="B3" t="s">
        <v>901</v>
      </c>
      <c r="C3" t="s">
        <v>902</v>
      </c>
    </row>
    <row r="4" spans="1:3" x14ac:dyDescent="0.25">
      <c r="A4" t="s">
        <v>395</v>
      </c>
      <c r="B4" t="s">
        <v>903</v>
      </c>
      <c r="C4" t="s">
        <v>904</v>
      </c>
    </row>
    <row r="5" spans="1:3" x14ac:dyDescent="0.25">
      <c r="A5" t="s">
        <v>397</v>
      </c>
      <c r="B5" t="s">
        <v>905</v>
      </c>
      <c r="C5" t="s">
        <v>906</v>
      </c>
    </row>
    <row r="6" spans="1:3" x14ac:dyDescent="0.25">
      <c r="A6" t="s">
        <v>399</v>
      </c>
      <c r="B6" t="s">
        <v>907</v>
      </c>
      <c r="C6" t="s">
        <v>908</v>
      </c>
    </row>
    <row r="7" spans="1:3" x14ac:dyDescent="0.25">
      <c r="A7" t="s">
        <v>401</v>
      </c>
      <c r="B7" t="s">
        <v>909</v>
      </c>
      <c r="C7" t="s">
        <v>910</v>
      </c>
    </row>
    <row r="8" spans="1:3" x14ac:dyDescent="0.25">
      <c r="A8" t="s">
        <v>403</v>
      </c>
      <c r="B8" t="s">
        <v>911</v>
      </c>
      <c r="C8" t="s">
        <v>912</v>
      </c>
    </row>
    <row r="9" spans="1:3" x14ac:dyDescent="0.25">
      <c r="A9" s="4" t="s">
        <v>194</v>
      </c>
      <c r="B9" s="4" t="s">
        <v>898</v>
      </c>
      <c r="C9" s="4" t="s">
        <v>899</v>
      </c>
    </row>
    <row r="10" spans="1:3" x14ac:dyDescent="0.25">
      <c r="A10" t="s">
        <v>195</v>
      </c>
      <c r="B10" t="s">
        <v>913</v>
      </c>
      <c r="C10" t="s">
        <v>914</v>
      </c>
    </row>
    <row r="12" spans="1:3" x14ac:dyDescent="0.25">
      <c r="A12" t="s">
        <v>102</v>
      </c>
    </row>
    <row r="13" spans="1:3" x14ac:dyDescent="0.25">
      <c r="A13" t="s">
        <v>103</v>
      </c>
    </row>
    <row r="14" spans="1:3" x14ac:dyDescent="0.25">
      <c r="A14" t="s">
        <v>104</v>
      </c>
    </row>
    <row r="16" spans="1:3" x14ac:dyDescent="0.25">
      <c r="A16" t="s">
        <v>105</v>
      </c>
    </row>
    <row r="17" spans="1:1" x14ac:dyDescent="0.25">
      <c r="A17" t="s">
        <v>517</v>
      </c>
    </row>
    <row r="18" spans="1:1" x14ac:dyDescent="0.25">
      <c r="A18" t="s">
        <v>877</v>
      </c>
    </row>
    <row r="19" spans="1:1" x14ac:dyDescent="0.25">
      <c r="A19" t="s">
        <v>878</v>
      </c>
    </row>
    <row r="21" spans="1:1" x14ac:dyDescent="0.25">
      <c r="A21" t="s">
        <v>113</v>
      </c>
    </row>
    <row r="22" spans="1:1" x14ac:dyDescent="0.25">
      <c r="A22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22"/>
  <sheetViews>
    <sheetView workbookViewId="0"/>
  </sheetViews>
  <sheetFormatPr defaultColWidth="11.42578125" defaultRowHeight="15" x14ac:dyDescent="0.25"/>
  <cols>
    <col min="1" max="1" width="36.7109375" customWidth="1"/>
    <col min="2" max="2" width="90.7109375" customWidth="1"/>
  </cols>
  <sheetData>
    <row r="1" spans="1:2" x14ac:dyDescent="0.25">
      <c r="A1" s="4" t="s">
        <v>44</v>
      </c>
    </row>
    <row r="2" spans="1:2" x14ac:dyDescent="0.25">
      <c r="A2" s="3" t="s">
        <v>64</v>
      </c>
      <c r="B2" s="3" t="s">
        <v>915</v>
      </c>
    </row>
    <row r="3" spans="1:2" x14ac:dyDescent="0.25">
      <c r="A3" t="s">
        <v>916</v>
      </c>
      <c r="B3" t="s">
        <v>917</v>
      </c>
    </row>
    <row r="4" spans="1:2" x14ac:dyDescent="0.25">
      <c r="A4" t="s">
        <v>918</v>
      </c>
      <c r="B4" t="s">
        <v>919</v>
      </c>
    </row>
    <row r="5" spans="1:2" x14ac:dyDescent="0.25">
      <c r="A5" t="s">
        <v>920</v>
      </c>
      <c r="B5" t="s">
        <v>921</v>
      </c>
    </row>
    <row r="6" spans="1:2" x14ac:dyDescent="0.25">
      <c r="A6" t="s">
        <v>922</v>
      </c>
      <c r="B6" t="s">
        <v>923</v>
      </c>
    </row>
    <row r="7" spans="1:2" x14ac:dyDescent="0.25">
      <c r="A7" t="s">
        <v>924</v>
      </c>
      <c r="B7" t="s">
        <v>925</v>
      </c>
    </row>
    <row r="8" spans="1:2" x14ac:dyDescent="0.25">
      <c r="A8" t="s">
        <v>926</v>
      </c>
      <c r="B8" t="s">
        <v>927</v>
      </c>
    </row>
    <row r="9" spans="1:2" x14ac:dyDescent="0.25">
      <c r="A9" t="s">
        <v>928</v>
      </c>
      <c r="B9" t="s">
        <v>929</v>
      </c>
    </row>
    <row r="10" spans="1:2" x14ac:dyDescent="0.25">
      <c r="A10" t="s">
        <v>930</v>
      </c>
      <c r="B10" t="s">
        <v>931</v>
      </c>
    </row>
    <row r="12" spans="1:2" x14ac:dyDescent="0.25">
      <c r="A12" t="s">
        <v>102</v>
      </c>
    </row>
    <row r="13" spans="1:2" x14ac:dyDescent="0.25">
      <c r="A13" t="s">
        <v>103</v>
      </c>
    </row>
    <row r="14" spans="1:2" x14ac:dyDescent="0.25">
      <c r="A14" t="s">
        <v>104</v>
      </c>
    </row>
    <row r="16" spans="1:2" x14ac:dyDescent="0.25">
      <c r="A16" t="s">
        <v>105</v>
      </c>
    </row>
    <row r="17" spans="1:1" x14ac:dyDescent="0.25">
      <c r="A17" t="s">
        <v>932</v>
      </c>
    </row>
    <row r="19" spans="1:1" x14ac:dyDescent="0.25">
      <c r="A19" t="s">
        <v>113</v>
      </c>
    </row>
    <row r="20" spans="1:1" x14ac:dyDescent="0.25">
      <c r="A20" t="s">
        <v>933</v>
      </c>
    </row>
    <row r="21" spans="1:1" x14ac:dyDescent="0.25">
      <c r="A21" t="s">
        <v>934</v>
      </c>
    </row>
    <row r="22" spans="1:1" x14ac:dyDescent="0.25">
      <c r="A22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22"/>
  <sheetViews>
    <sheetView workbookViewId="0"/>
  </sheetViews>
  <sheetFormatPr defaultColWidth="11.42578125" defaultRowHeight="15" x14ac:dyDescent="0.25"/>
  <cols>
    <col min="1" max="1" width="36.7109375" customWidth="1"/>
    <col min="2" max="2" width="90.7109375" customWidth="1"/>
  </cols>
  <sheetData>
    <row r="1" spans="1:2" x14ac:dyDescent="0.25">
      <c r="A1" s="4" t="s">
        <v>46</v>
      </c>
    </row>
    <row r="2" spans="1:2" x14ac:dyDescent="0.25">
      <c r="A2" s="3" t="s">
        <v>64</v>
      </c>
      <c r="B2" s="3" t="s">
        <v>915</v>
      </c>
    </row>
    <row r="3" spans="1:2" x14ac:dyDescent="0.25">
      <c r="A3" t="s">
        <v>916</v>
      </c>
      <c r="B3" t="s">
        <v>935</v>
      </c>
    </row>
    <row r="4" spans="1:2" x14ac:dyDescent="0.25">
      <c r="A4" t="s">
        <v>918</v>
      </c>
      <c r="B4" t="s">
        <v>936</v>
      </c>
    </row>
    <row r="5" spans="1:2" x14ac:dyDescent="0.25">
      <c r="A5" t="s">
        <v>920</v>
      </c>
      <c r="B5" t="s">
        <v>937</v>
      </c>
    </row>
    <row r="6" spans="1:2" x14ac:dyDescent="0.25">
      <c r="A6" t="s">
        <v>926</v>
      </c>
      <c r="B6" t="s">
        <v>938</v>
      </c>
    </row>
    <row r="7" spans="1:2" x14ac:dyDescent="0.25">
      <c r="A7" t="s">
        <v>924</v>
      </c>
      <c r="B7" t="s">
        <v>939</v>
      </c>
    </row>
    <row r="8" spans="1:2" x14ac:dyDescent="0.25">
      <c r="A8" t="s">
        <v>930</v>
      </c>
      <c r="B8" t="s">
        <v>940</v>
      </c>
    </row>
    <row r="9" spans="1:2" x14ac:dyDescent="0.25">
      <c r="A9" t="s">
        <v>928</v>
      </c>
      <c r="B9" t="s">
        <v>941</v>
      </c>
    </row>
    <row r="10" spans="1:2" x14ac:dyDescent="0.25">
      <c r="A10" t="s">
        <v>922</v>
      </c>
      <c r="B10" t="s">
        <v>602</v>
      </c>
    </row>
    <row r="12" spans="1:2" x14ac:dyDescent="0.25">
      <c r="A12" t="s">
        <v>102</v>
      </c>
    </row>
    <row r="13" spans="1:2" x14ac:dyDescent="0.25">
      <c r="A13" t="s">
        <v>103</v>
      </c>
    </row>
    <row r="14" spans="1:2" x14ac:dyDescent="0.25">
      <c r="A14" t="s">
        <v>104</v>
      </c>
    </row>
    <row r="16" spans="1:2" x14ac:dyDescent="0.25">
      <c r="A16" t="s">
        <v>105</v>
      </c>
    </row>
    <row r="17" spans="1:1" x14ac:dyDescent="0.25">
      <c r="A17" t="s">
        <v>942</v>
      </c>
    </row>
    <row r="19" spans="1:1" x14ac:dyDescent="0.25">
      <c r="A19" t="s">
        <v>113</v>
      </c>
    </row>
    <row r="20" spans="1:1" x14ac:dyDescent="0.25">
      <c r="A20" t="s">
        <v>933</v>
      </c>
    </row>
    <row r="21" spans="1:1" x14ac:dyDescent="0.25">
      <c r="A21" t="s">
        <v>934</v>
      </c>
    </row>
    <row r="22" spans="1:1" x14ac:dyDescent="0.25">
      <c r="A22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8"/>
  <sheetViews>
    <sheetView workbookViewId="0"/>
  </sheetViews>
  <sheetFormatPr defaultColWidth="11.42578125" defaultRowHeight="15" x14ac:dyDescent="0.25"/>
  <cols>
    <col min="1" max="1" width="32.7109375" customWidth="1"/>
    <col min="2" max="13" width="15.7109375" customWidth="1"/>
  </cols>
  <sheetData>
    <row r="1" spans="1:13" x14ac:dyDescent="0.25">
      <c r="A1" s="4" t="s">
        <v>48</v>
      </c>
    </row>
    <row r="2" spans="1:13" x14ac:dyDescent="0.25">
      <c r="A2" s="3" t="s">
        <v>64</v>
      </c>
      <c r="B2" s="3" t="s">
        <v>943</v>
      </c>
      <c r="C2" s="3" t="s">
        <v>944</v>
      </c>
      <c r="D2" s="3" t="s">
        <v>945</v>
      </c>
      <c r="E2" s="3" t="s">
        <v>946</v>
      </c>
      <c r="F2" s="3" t="s">
        <v>947</v>
      </c>
      <c r="G2" s="3" t="s">
        <v>948</v>
      </c>
      <c r="H2" s="3" t="s">
        <v>949</v>
      </c>
      <c r="I2" s="3" t="s">
        <v>950</v>
      </c>
      <c r="J2" s="3" t="s">
        <v>951</v>
      </c>
      <c r="K2" s="3" t="s">
        <v>952</v>
      </c>
      <c r="L2" s="3" t="s">
        <v>953</v>
      </c>
      <c r="M2" s="3" t="s">
        <v>954</v>
      </c>
    </row>
    <row r="3" spans="1:13" x14ac:dyDescent="0.25">
      <c r="A3" t="s">
        <v>955</v>
      </c>
      <c r="B3" t="s">
        <v>956</v>
      </c>
      <c r="C3" t="s">
        <v>957</v>
      </c>
      <c r="D3" t="s">
        <v>958</v>
      </c>
      <c r="E3" t="s">
        <v>959</v>
      </c>
      <c r="F3" t="s">
        <v>960</v>
      </c>
      <c r="G3" t="s">
        <v>961</v>
      </c>
      <c r="H3" t="s">
        <v>962</v>
      </c>
      <c r="I3" t="s">
        <v>963</v>
      </c>
      <c r="J3" t="s">
        <v>964</v>
      </c>
      <c r="K3" t="s">
        <v>965</v>
      </c>
      <c r="L3" t="s">
        <v>966</v>
      </c>
      <c r="M3" t="s">
        <v>967</v>
      </c>
    </row>
    <row r="4" spans="1:13" x14ac:dyDescent="0.25">
      <c r="A4" t="s">
        <v>968</v>
      </c>
      <c r="B4" t="s">
        <v>969</v>
      </c>
      <c r="C4" t="s">
        <v>970</v>
      </c>
      <c r="D4" t="s">
        <v>971</v>
      </c>
      <c r="E4" t="s">
        <v>972</v>
      </c>
      <c r="F4" t="s">
        <v>973</v>
      </c>
      <c r="G4" t="s">
        <v>974</v>
      </c>
      <c r="H4" t="s">
        <v>975</v>
      </c>
      <c r="I4" t="s">
        <v>976</v>
      </c>
      <c r="J4" t="s">
        <v>977</v>
      </c>
      <c r="K4" t="s">
        <v>978</v>
      </c>
      <c r="L4" t="s">
        <v>979</v>
      </c>
      <c r="M4" t="s">
        <v>980</v>
      </c>
    </row>
    <row r="5" spans="1:13" x14ac:dyDescent="0.25">
      <c r="A5" t="s">
        <v>981</v>
      </c>
      <c r="B5" t="s">
        <v>982</v>
      </c>
      <c r="C5" t="s">
        <v>983</v>
      </c>
      <c r="D5" t="s">
        <v>984</v>
      </c>
      <c r="E5" t="s">
        <v>985</v>
      </c>
      <c r="F5" t="s">
        <v>986</v>
      </c>
      <c r="G5" t="s">
        <v>987</v>
      </c>
      <c r="H5" t="s">
        <v>988</v>
      </c>
      <c r="I5" t="s">
        <v>989</v>
      </c>
      <c r="J5" t="s">
        <v>990</v>
      </c>
      <c r="K5" t="s">
        <v>991</v>
      </c>
      <c r="L5" t="s">
        <v>992</v>
      </c>
      <c r="M5" t="s">
        <v>993</v>
      </c>
    </row>
    <row r="7" spans="1:13" x14ac:dyDescent="0.25">
      <c r="A7" t="s">
        <v>113</v>
      </c>
    </row>
    <row r="8" spans="1:13" x14ac:dyDescent="0.25">
      <c r="A8" t="s">
        <v>994</v>
      </c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18"/>
  <sheetViews>
    <sheetView workbookViewId="0"/>
  </sheetViews>
  <sheetFormatPr defaultColWidth="11.42578125" defaultRowHeight="15" x14ac:dyDescent="0.25"/>
  <cols>
    <col min="1" max="1" width="39.7109375" customWidth="1"/>
    <col min="2" max="3" width="45.7109375" customWidth="1"/>
  </cols>
  <sheetData>
    <row r="1" spans="1:3" x14ac:dyDescent="0.25">
      <c r="A1" s="4" t="s">
        <v>50</v>
      </c>
    </row>
    <row r="2" spans="1:3" x14ac:dyDescent="0.25">
      <c r="A2" s="3" t="s">
        <v>64</v>
      </c>
      <c r="B2" s="3" t="s">
        <v>995</v>
      </c>
      <c r="C2" s="3" t="s">
        <v>996</v>
      </c>
    </row>
    <row r="3" spans="1:3" x14ac:dyDescent="0.25">
      <c r="A3" t="s">
        <v>122</v>
      </c>
      <c r="B3" t="s">
        <v>997</v>
      </c>
      <c r="C3" t="s">
        <v>998</v>
      </c>
    </row>
    <row r="4" spans="1:3" x14ac:dyDescent="0.25">
      <c r="A4" t="s">
        <v>129</v>
      </c>
      <c r="B4" t="s">
        <v>999</v>
      </c>
      <c r="C4" t="s">
        <v>1000</v>
      </c>
    </row>
    <row r="5" spans="1:3" x14ac:dyDescent="0.25">
      <c r="A5" t="s">
        <v>136</v>
      </c>
      <c r="B5" t="s">
        <v>1001</v>
      </c>
      <c r="C5" t="s">
        <v>1002</v>
      </c>
    </row>
    <row r="6" spans="1:3" x14ac:dyDescent="0.25">
      <c r="A6" t="s">
        <v>143</v>
      </c>
      <c r="B6" t="s">
        <v>1003</v>
      </c>
      <c r="C6" t="s">
        <v>1004</v>
      </c>
    </row>
    <row r="7" spans="1:3" x14ac:dyDescent="0.25">
      <c r="A7" t="s">
        <v>150</v>
      </c>
      <c r="B7" t="s">
        <v>1005</v>
      </c>
      <c r="C7" t="s">
        <v>1006</v>
      </c>
    </row>
    <row r="8" spans="1:3" x14ac:dyDescent="0.25">
      <c r="A8" t="s">
        <v>157</v>
      </c>
      <c r="B8" t="s">
        <v>1007</v>
      </c>
      <c r="C8" t="s">
        <v>1008</v>
      </c>
    </row>
    <row r="9" spans="1:3" x14ac:dyDescent="0.25">
      <c r="A9" t="s">
        <v>164</v>
      </c>
      <c r="B9" t="s">
        <v>1009</v>
      </c>
      <c r="C9" t="s">
        <v>1010</v>
      </c>
    </row>
    <row r="10" spans="1:3" x14ac:dyDescent="0.25">
      <c r="A10" t="s">
        <v>171</v>
      </c>
      <c r="B10" t="s">
        <v>1011</v>
      </c>
      <c r="C10" t="s">
        <v>1012</v>
      </c>
    </row>
    <row r="11" spans="1:3" x14ac:dyDescent="0.25">
      <c r="A11" t="s">
        <v>178</v>
      </c>
      <c r="B11" t="s">
        <v>1013</v>
      </c>
      <c r="C11" t="s">
        <v>1008</v>
      </c>
    </row>
    <row r="12" spans="1:3" x14ac:dyDescent="0.25">
      <c r="A12" t="s">
        <v>185</v>
      </c>
      <c r="B12" t="s">
        <v>1014</v>
      </c>
      <c r="C12" t="s">
        <v>1015</v>
      </c>
    </row>
    <row r="13" spans="1:3" x14ac:dyDescent="0.25">
      <c r="A13" t="s">
        <v>192</v>
      </c>
      <c r="B13" t="s">
        <v>1016</v>
      </c>
    </row>
    <row r="14" spans="1:3" x14ac:dyDescent="0.25">
      <c r="A14" s="4" t="s">
        <v>194</v>
      </c>
      <c r="B14" s="4" t="s">
        <v>1017</v>
      </c>
      <c r="C14" s="4" t="s">
        <v>822</v>
      </c>
    </row>
    <row r="16" spans="1:3" x14ac:dyDescent="0.25">
      <c r="A16" t="s">
        <v>113</v>
      </c>
    </row>
    <row r="17" spans="1:1" x14ac:dyDescent="0.25">
      <c r="A17" t="s">
        <v>994</v>
      </c>
    </row>
    <row r="18" spans="1:1" x14ac:dyDescent="0.25">
      <c r="A18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3"/>
  <sheetViews>
    <sheetView workbookViewId="0"/>
  </sheetViews>
  <sheetFormatPr defaultColWidth="11.42578125" defaultRowHeight="15" x14ac:dyDescent="0.25"/>
  <cols>
    <col min="1" max="1" width="23.7109375" customWidth="1"/>
    <col min="2" max="3" width="45.7109375" customWidth="1"/>
  </cols>
  <sheetData>
    <row r="1" spans="1:3" x14ac:dyDescent="0.25">
      <c r="A1" s="4" t="s">
        <v>52</v>
      </c>
    </row>
    <row r="2" spans="1:3" x14ac:dyDescent="0.25">
      <c r="A2" s="3" t="s">
        <v>64</v>
      </c>
      <c r="B2" s="3" t="s">
        <v>995</v>
      </c>
      <c r="C2" s="3" t="s">
        <v>996</v>
      </c>
    </row>
    <row r="3" spans="1:3" x14ac:dyDescent="0.25">
      <c r="A3" t="s">
        <v>328</v>
      </c>
      <c r="B3" t="s">
        <v>1018</v>
      </c>
      <c r="C3" t="s">
        <v>1019</v>
      </c>
    </row>
    <row r="4" spans="1:3" x14ac:dyDescent="0.25">
      <c r="A4" t="s">
        <v>329</v>
      </c>
      <c r="B4" t="s">
        <v>1020</v>
      </c>
      <c r="C4" t="s">
        <v>1021</v>
      </c>
    </row>
    <row r="5" spans="1:3" x14ac:dyDescent="0.25">
      <c r="A5" t="s">
        <v>1022</v>
      </c>
      <c r="B5" t="s">
        <v>1023</v>
      </c>
      <c r="C5" t="s">
        <v>1024</v>
      </c>
    </row>
    <row r="6" spans="1:3" x14ac:dyDescent="0.25">
      <c r="A6" t="s">
        <v>1025</v>
      </c>
      <c r="B6" t="s">
        <v>1026</v>
      </c>
      <c r="C6" t="s">
        <v>1027</v>
      </c>
    </row>
    <row r="7" spans="1:3" x14ac:dyDescent="0.25">
      <c r="A7" t="s">
        <v>350</v>
      </c>
      <c r="B7" t="s">
        <v>1028</v>
      </c>
      <c r="C7" t="s">
        <v>1029</v>
      </c>
    </row>
    <row r="8" spans="1:3" x14ac:dyDescent="0.25">
      <c r="A8" t="s">
        <v>356</v>
      </c>
      <c r="B8" t="s">
        <v>1030</v>
      </c>
      <c r="C8" t="s">
        <v>1031</v>
      </c>
    </row>
    <row r="9" spans="1:3" x14ac:dyDescent="0.25">
      <c r="A9" t="s">
        <v>363</v>
      </c>
      <c r="B9" t="s">
        <v>1001</v>
      </c>
      <c r="C9" t="s">
        <v>1032</v>
      </c>
    </row>
    <row r="11" spans="1:3" x14ac:dyDescent="0.25">
      <c r="A11" t="s">
        <v>113</v>
      </c>
    </row>
    <row r="12" spans="1:3" x14ac:dyDescent="0.25">
      <c r="A12" t="s">
        <v>994</v>
      </c>
    </row>
    <row r="13" spans="1:3" x14ac:dyDescent="0.25">
      <c r="A13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17"/>
  <sheetViews>
    <sheetView workbookViewId="0"/>
  </sheetViews>
  <sheetFormatPr defaultColWidth="11.42578125" defaultRowHeight="15" x14ac:dyDescent="0.25"/>
  <cols>
    <col min="1" max="1" width="31.7109375" customWidth="1"/>
    <col min="2" max="3" width="45.7109375" customWidth="1"/>
  </cols>
  <sheetData>
    <row r="1" spans="1:3" x14ac:dyDescent="0.25">
      <c r="A1" s="4" t="s">
        <v>54</v>
      </c>
    </row>
    <row r="2" spans="1:3" x14ac:dyDescent="0.25">
      <c r="A2" s="3" t="s">
        <v>64</v>
      </c>
      <c r="B2" s="3" t="s">
        <v>995</v>
      </c>
      <c r="C2" s="3" t="s">
        <v>996</v>
      </c>
    </row>
    <row r="3" spans="1:3" x14ac:dyDescent="0.25">
      <c r="A3" t="s">
        <v>391</v>
      </c>
      <c r="B3" t="s">
        <v>1033</v>
      </c>
      <c r="C3" t="s">
        <v>1034</v>
      </c>
    </row>
    <row r="4" spans="1:3" x14ac:dyDescent="0.25">
      <c r="A4" t="s">
        <v>389</v>
      </c>
      <c r="B4" t="s">
        <v>1035</v>
      </c>
      <c r="C4" t="s">
        <v>1036</v>
      </c>
    </row>
    <row r="5" spans="1:3" x14ac:dyDescent="0.25">
      <c r="A5" t="s">
        <v>387</v>
      </c>
      <c r="B5" t="s">
        <v>1037</v>
      </c>
      <c r="C5" t="s">
        <v>1038</v>
      </c>
    </row>
    <row r="6" spans="1:3" x14ac:dyDescent="0.25">
      <c r="A6" t="s">
        <v>385</v>
      </c>
      <c r="B6" t="s">
        <v>1039</v>
      </c>
      <c r="C6" t="s">
        <v>1040</v>
      </c>
    </row>
    <row r="7" spans="1:3" x14ac:dyDescent="0.25">
      <c r="A7" t="s">
        <v>383</v>
      </c>
      <c r="B7" t="s">
        <v>1041</v>
      </c>
      <c r="C7" t="s">
        <v>1042</v>
      </c>
    </row>
    <row r="8" spans="1:3" x14ac:dyDescent="0.25">
      <c r="A8" t="s">
        <v>381</v>
      </c>
      <c r="B8" t="s">
        <v>1043</v>
      </c>
      <c r="C8" t="s">
        <v>1044</v>
      </c>
    </row>
    <row r="9" spans="1:3" x14ac:dyDescent="0.25">
      <c r="A9" t="s">
        <v>379</v>
      </c>
      <c r="B9" t="s">
        <v>1045</v>
      </c>
      <c r="C9" t="s">
        <v>1046</v>
      </c>
    </row>
    <row r="10" spans="1:3" x14ac:dyDescent="0.25">
      <c r="A10" t="s">
        <v>377</v>
      </c>
      <c r="B10" t="s">
        <v>1047</v>
      </c>
      <c r="C10" t="s">
        <v>1048</v>
      </c>
    </row>
    <row r="11" spans="1:3" x14ac:dyDescent="0.25">
      <c r="A11" t="s">
        <v>375</v>
      </c>
      <c r="B11" t="s">
        <v>1049</v>
      </c>
      <c r="C11" t="s">
        <v>1050</v>
      </c>
    </row>
    <row r="12" spans="1:3" x14ac:dyDescent="0.25">
      <c r="A12" t="s">
        <v>373</v>
      </c>
      <c r="B12" t="s">
        <v>1051</v>
      </c>
      <c r="C12" t="s">
        <v>1052</v>
      </c>
    </row>
    <row r="13" spans="1:3" x14ac:dyDescent="0.25">
      <c r="A13" s="4" t="s">
        <v>194</v>
      </c>
      <c r="B13" s="4" t="s">
        <v>1017</v>
      </c>
      <c r="C13" s="4" t="s">
        <v>822</v>
      </c>
    </row>
    <row r="15" spans="1:3" x14ac:dyDescent="0.25">
      <c r="A15" t="s">
        <v>113</v>
      </c>
    </row>
    <row r="16" spans="1:3" x14ac:dyDescent="0.25">
      <c r="A16" t="s">
        <v>994</v>
      </c>
    </row>
    <row r="17" spans="1:1" x14ac:dyDescent="0.25">
      <c r="A17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20"/>
  <sheetViews>
    <sheetView workbookViewId="0"/>
  </sheetViews>
  <sheetFormatPr defaultColWidth="11.42578125" defaultRowHeight="15" x14ac:dyDescent="0.25"/>
  <cols>
    <col min="1" max="1" width="38.7109375" customWidth="1"/>
    <col min="2" max="3" width="45.7109375" customWidth="1"/>
  </cols>
  <sheetData>
    <row r="1" spans="1:3" x14ac:dyDescent="0.25">
      <c r="A1" s="4" t="s">
        <v>56</v>
      </c>
    </row>
    <row r="2" spans="1:3" x14ac:dyDescent="0.25">
      <c r="A2" s="3" t="s">
        <v>64</v>
      </c>
      <c r="B2" s="3" t="s">
        <v>995</v>
      </c>
      <c r="C2" s="3" t="s">
        <v>996</v>
      </c>
    </row>
    <row r="3" spans="1:3" x14ac:dyDescent="0.25">
      <c r="A3" t="s">
        <v>393</v>
      </c>
      <c r="B3" t="s">
        <v>1053</v>
      </c>
      <c r="C3" t="s">
        <v>1054</v>
      </c>
    </row>
    <row r="4" spans="1:3" x14ac:dyDescent="0.25">
      <c r="A4" t="s">
        <v>395</v>
      </c>
      <c r="B4" t="s">
        <v>1055</v>
      </c>
      <c r="C4" t="s">
        <v>1056</v>
      </c>
    </row>
    <row r="5" spans="1:3" x14ac:dyDescent="0.25">
      <c r="A5" t="s">
        <v>397</v>
      </c>
      <c r="B5" t="s">
        <v>1057</v>
      </c>
      <c r="C5" t="s">
        <v>1058</v>
      </c>
    </row>
    <row r="6" spans="1:3" x14ac:dyDescent="0.25">
      <c r="A6" t="s">
        <v>399</v>
      </c>
      <c r="B6" t="s">
        <v>1009</v>
      </c>
      <c r="C6" t="s">
        <v>1059</v>
      </c>
    </row>
    <row r="7" spans="1:3" x14ac:dyDescent="0.25">
      <c r="A7" t="s">
        <v>401</v>
      </c>
      <c r="B7" t="s">
        <v>1060</v>
      </c>
      <c r="C7" t="s">
        <v>1061</v>
      </c>
    </row>
    <row r="8" spans="1:3" x14ac:dyDescent="0.25">
      <c r="A8" t="s">
        <v>403</v>
      </c>
      <c r="B8" t="s">
        <v>1062</v>
      </c>
      <c r="C8" t="s">
        <v>1063</v>
      </c>
    </row>
    <row r="9" spans="1:3" x14ac:dyDescent="0.25">
      <c r="A9" s="4" t="s">
        <v>194</v>
      </c>
      <c r="B9" s="4" t="s">
        <v>1017</v>
      </c>
      <c r="C9" s="4" t="s">
        <v>822</v>
      </c>
    </row>
    <row r="10" spans="1:3" x14ac:dyDescent="0.25">
      <c r="A10" t="s">
        <v>484</v>
      </c>
      <c r="B10" t="s">
        <v>1064</v>
      </c>
      <c r="C10" t="s">
        <v>1065</v>
      </c>
    </row>
    <row r="11" spans="1:3" x14ac:dyDescent="0.25">
      <c r="A11" t="s">
        <v>491</v>
      </c>
      <c r="B11" t="s">
        <v>1066</v>
      </c>
      <c r="C11" t="s">
        <v>1067</v>
      </c>
    </row>
    <row r="12" spans="1:3" x14ac:dyDescent="0.25">
      <c r="A12" s="4" t="s">
        <v>194</v>
      </c>
      <c r="B12" s="4" t="s">
        <v>822</v>
      </c>
      <c r="C12" s="4" t="s">
        <v>822</v>
      </c>
    </row>
    <row r="13" spans="1:3" x14ac:dyDescent="0.25">
      <c r="A13" t="s">
        <v>498</v>
      </c>
      <c r="B13" t="s">
        <v>1068</v>
      </c>
      <c r="C13" t="s">
        <v>1069</v>
      </c>
    </row>
    <row r="14" spans="1:3" x14ac:dyDescent="0.25">
      <c r="A14" t="s">
        <v>505</v>
      </c>
      <c r="B14" t="s">
        <v>1070</v>
      </c>
      <c r="C14" t="s">
        <v>1071</v>
      </c>
    </row>
    <row r="15" spans="1:3" x14ac:dyDescent="0.25">
      <c r="A15" t="s">
        <v>512</v>
      </c>
      <c r="B15" t="s">
        <v>1072</v>
      </c>
      <c r="C15" t="s">
        <v>1073</v>
      </c>
    </row>
    <row r="16" spans="1:3" x14ac:dyDescent="0.25">
      <c r="A16" s="4" t="s">
        <v>194</v>
      </c>
      <c r="B16" s="4" t="s">
        <v>1017</v>
      </c>
      <c r="C16" s="4" t="s">
        <v>822</v>
      </c>
    </row>
    <row r="18" spans="1:1" x14ac:dyDescent="0.25">
      <c r="A18" t="s">
        <v>113</v>
      </c>
    </row>
    <row r="19" spans="1:1" x14ac:dyDescent="0.25">
      <c r="A19" t="s">
        <v>994</v>
      </c>
    </row>
    <row r="20" spans="1:1" x14ac:dyDescent="0.25">
      <c r="A20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/>
  </sheetViews>
  <sheetFormatPr defaultColWidth="11.42578125" defaultRowHeight="15" x14ac:dyDescent="0.25"/>
  <cols>
    <col min="1" max="1" width="20.7109375" customWidth="1"/>
    <col min="2" max="2" width="90.7109375" customWidth="1"/>
  </cols>
  <sheetData>
    <row r="1" spans="1:2" x14ac:dyDescent="0.25">
      <c r="A1" s="4" t="s">
        <v>6</v>
      </c>
    </row>
    <row r="2" spans="1:2" x14ac:dyDescent="0.25">
      <c r="A2" s="3" t="s">
        <v>64</v>
      </c>
      <c r="B2" s="3" t="s">
        <v>115</v>
      </c>
    </row>
    <row r="3" spans="1:2" x14ac:dyDescent="0.25">
      <c r="A3" t="s">
        <v>116</v>
      </c>
      <c r="B3" t="s">
        <v>72</v>
      </c>
    </row>
    <row r="4" spans="1:2" x14ac:dyDescent="0.25">
      <c r="A4" t="s">
        <v>117</v>
      </c>
      <c r="B4" t="s">
        <v>73</v>
      </c>
    </row>
    <row r="5" spans="1:2" x14ac:dyDescent="0.25">
      <c r="A5" t="s">
        <v>118</v>
      </c>
      <c r="B5" t="s">
        <v>74</v>
      </c>
    </row>
    <row r="6" spans="1:2" x14ac:dyDescent="0.25">
      <c r="A6" t="s">
        <v>119</v>
      </c>
      <c r="B6" t="s">
        <v>75</v>
      </c>
    </row>
    <row r="7" spans="1:2" x14ac:dyDescent="0.25">
      <c r="A7" t="s">
        <v>120</v>
      </c>
      <c r="B7" t="s">
        <v>76</v>
      </c>
    </row>
    <row r="8" spans="1:2" x14ac:dyDescent="0.25">
      <c r="A8" t="s">
        <v>121</v>
      </c>
      <c r="B8" t="s">
        <v>77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9"/>
  <sheetViews>
    <sheetView workbookViewId="0"/>
  </sheetViews>
  <sheetFormatPr defaultColWidth="11.42578125" defaultRowHeight="15" x14ac:dyDescent="0.25"/>
  <cols>
    <col min="1" max="1" width="20.7109375" customWidth="1"/>
    <col min="2" max="4" width="30.7109375" customWidth="1"/>
  </cols>
  <sheetData>
    <row r="1" spans="1:4" x14ac:dyDescent="0.25">
      <c r="A1" s="4" t="s">
        <v>58</v>
      </c>
    </row>
    <row r="2" spans="1:4" ht="25.5" x14ac:dyDescent="0.25">
      <c r="A2" s="3" t="s">
        <v>64</v>
      </c>
      <c r="B2" s="3" t="s">
        <v>1074</v>
      </c>
      <c r="C2" s="3" t="s">
        <v>1075</v>
      </c>
      <c r="D2" s="3" t="s">
        <v>996</v>
      </c>
    </row>
    <row r="3" spans="1:4" x14ac:dyDescent="0.25">
      <c r="A3" t="s">
        <v>924</v>
      </c>
      <c r="B3" t="s">
        <v>1076</v>
      </c>
      <c r="C3" t="s">
        <v>1077</v>
      </c>
      <c r="D3" t="s">
        <v>72</v>
      </c>
    </row>
    <row r="4" spans="1:4" x14ac:dyDescent="0.25">
      <c r="A4" t="s">
        <v>922</v>
      </c>
      <c r="B4" t="s">
        <v>1078</v>
      </c>
      <c r="C4" t="s">
        <v>1079</v>
      </c>
      <c r="D4" t="s">
        <v>73</v>
      </c>
    </row>
    <row r="5" spans="1:4" x14ac:dyDescent="0.25">
      <c r="A5" t="s">
        <v>1080</v>
      </c>
      <c r="B5" t="s">
        <v>1081</v>
      </c>
      <c r="C5" t="s">
        <v>1082</v>
      </c>
      <c r="D5" t="s">
        <v>74</v>
      </c>
    </row>
    <row r="7" spans="1:4" x14ac:dyDescent="0.25">
      <c r="A7" t="s">
        <v>113</v>
      </c>
    </row>
    <row r="8" spans="1:4" x14ac:dyDescent="0.25">
      <c r="A8" t="s">
        <v>994</v>
      </c>
    </row>
    <row r="9" spans="1:4" x14ac:dyDescent="0.25">
      <c r="A9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Y48"/>
  <sheetViews>
    <sheetView workbookViewId="0"/>
  </sheetViews>
  <sheetFormatPr defaultColWidth="11.42578125" defaultRowHeight="15" x14ac:dyDescent="0.25"/>
  <cols>
    <col min="1" max="1" width="38.7109375" customWidth="1"/>
    <col min="2" max="25" width="7.7109375" customWidth="1"/>
  </cols>
  <sheetData>
    <row r="1" spans="1:25" x14ac:dyDescent="0.25">
      <c r="A1" s="4" t="s">
        <v>60</v>
      </c>
    </row>
    <row r="2" spans="1:25" ht="102" x14ac:dyDescent="0.25">
      <c r="A2" s="3" t="s">
        <v>64</v>
      </c>
      <c r="B2" s="3" t="s">
        <v>1083</v>
      </c>
      <c r="C2" s="3" t="s">
        <v>1084</v>
      </c>
      <c r="D2" s="3" t="s">
        <v>1085</v>
      </c>
      <c r="E2" s="3" t="s">
        <v>1086</v>
      </c>
      <c r="F2" s="3" t="s">
        <v>1087</v>
      </c>
      <c r="G2" s="3" t="s">
        <v>1088</v>
      </c>
      <c r="H2" s="3" t="s">
        <v>1089</v>
      </c>
      <c r="I2" s="3" t="s">
        <v>1090</v>
      </c>
      <c r="J2" s="3" t="s">
        <v>1091</v>
      </c>
      <c r="K2" s="3" t="s">
        <v>1092</v>
      </c>
      <c r="L2" s="3" t="s">
        <v>1093</v>
      </c>
      <c r="M2" s="3" t="s">
        <v>1094</v>
      </c>
      <c r="N2" s="3" t="s">
        <v>1095</v>
      </c>
      <c r="O2" s="3" t="s">
        <v>1096</v>
      </c>
      <c r="P2" s="3" t="s">
        <v>1097</v>
      </c>
      <c r="Q2" s="3" t="s">
        <v>1098</v>
      </c>
      <c r="R2" s="3" t="s">
        <v>1099</v>
      </c>
      <c r="S2" s="3" t="s">
        <v>1100</v>
      </c>
      <c r="T2" s="3" t="s">
        <v>1101</v>
      </c>
      <c r="U2" s="3" t="s">
        <v>1102</v>
      </c>
      <c r="V2" s="3" t="s">
        <v>1103</v>
      </c>
      <c r="W2" s="3" t="s">
        <v>1104</v>
      </c>
      <c r="X2" s="3" t="s">
        <v>1105</v>
      </c>
      <c r="Y2" s="3" t="s">
        <v>1106</v>
      </c>
    </row>
    <row r="3" spans="1:25" x14ac:dyDescent="0.25">
      <c r="A3" t="s">
        <v>595</v>
      </c>
      <c r="B3" t="s">
        <v>1107</v>
      </c>
      <c r="C3" t="s">
        <v>1108</v>
      </c>
      <c r="D3" t="s">
        <v>1109</v>
      </c>
      <c r="E3" t="s">
        <v>1110</v>
      </c>
      <c r="F3" t="s">
        <v>1111</v>
      </c>
      <c r="G3" t="s">
        <v>1112</v>
      </c>
      <c r="H3" t="s">
        <v>1113</v>
      </c>
      <c r="I3" t="s">
        <v>1114</v>
      </c>
      <c r="J3" t="s">
        <v>1115</v>
      </c>
      <c r="K3" t="s">
        <v>1116</v>
      </c>
      <c r="L3" t="s">
        <v>1117</v>
      </c>
      <c r="M3" t="s">
        <v>1118</v>
      </c>
      <c r="N3" t="s">
        <v>1119</v>
      </c>
      <c r="O3" t="s">
        <v>1120</v>
      </c>
      <c r="P3" t="s">
        <v>1121</v>
      </c>
      <c r="Q3" t="s">
        <v>1122</v>
      </c>
      <c r="R3" t="s">
        <v>1123</v>
      </c>
      <c r="S3" t="s">
        <v>1124</v>
      </c>
      <c r="T3" t="s">
        <v>1125</v>
      </c>
      <c r="U3" t="s">
        <v>1126</v>
      </c>
      <c r="V3" t="s">
        <v>1127</v>
      </c>
      <c r="W3" t="s">
        <v>1128</v>
      </c>
      <c r="X3" t="s">
        <v>1129</v>
      </c>
      <c r="Y3" t="s">
        <v>1130</v>
      </c>
    </row>
    <row r="4" spans="1:25" x14ac:dyDescent="0.25">
      <c r="A4" t="s">
        <v>601</v>
      </c>
      <c r="B4" t="s">
        <v>1111</v>
      </c>
      <c r="C4" t="s">
        <v>1131</v>
      </c>
      <c r="D4" t="s">
        <v>1132</v>
      </c>
      <c r="E4" t="s">
        <v>1133</v>
      </c>
      <c r="F4" t="s">
        <v>1134</v>
      </c>
      <c r="G4" t="s">
        <v>1135</v>
      </c>
      <c r="H4" t="s">
        <v>1136</v>
      </c>
      <c r="I4" t="s">
        <v>1137</v>
      </c>
      <c r="J4" t="s">
        <v>1137</v>
      </c>
      <c r="K4" t="s">
        <v>1138</v>
      </c>
      <c r="L4" t="s">
        <v>1139</v>
      </c>
      <c r="M4" t="s">
        <v>1139</v>
      </c>
      <c r="N4" t="s">
        <v>1140</v>
      </c>
      <c r="O4" t="s">
        <v>1141</v>
      </c>
      <c r="P4" t="s">
        <v>1141</v>
      </c>
      <c r="Q4" t="s">
        <v>1142</v>
      </c>
      <c r="R4" t="s">
        <v>1139</v>
      </c>
      <c r="S4" t="s">
        <v>1139</v>
      </c>
      <c r="T4" t="s">
        <v>1143</v>
      </c>
      <c r="U4" t="s">
        <v>1144</v>
      </c>
      <c r="V4" t="s">
        <v>1145</v>
      </c>
      <c r="W4" t="s">
        <v>1146</v>
      </c>
      <c r="X4" t="s">
        <v>1131</v>
      </c>
      <c r="Y4" t="s">
        <v>1147</v>
      </c>
    </row>
    <row r="5" spans="1:25" x14ac:dyDescent="0.25">
      <c r="A5" t="s">
        <v>526</v>
      </c>
      <c r="B5" t="s">
        <v>1148</v>
      </c>
      <c r="C5" t="s">
        <v>1149</v>
      </c>
      <c r="D5" t="s">
        <v>1150</v>
      </c>
      <c r="E5" t="s">
        <v>1151</v>
      </c>
      <c r="F5" t="s">
        <v>1152</v>
      </c>
      <c r="G5" t="s">
        <v>1153</v>
      </c>
      <c r="H5" t="s">
        <v>1154</v>
      </c>
      <c r="I5" t="s">
        <v>1144</v>
      </c>
      <c r="J5" t="s">
        <v>1155</v>
      </c>
      <c r="K5" t="s">
        <v>1156</v>
      </c>
      <c r="L5" t="s">
        <v>1157</v>
      </c>
      <c r="M5" t="s">
        <v>1158</v>
      </c>
      <c r="N5" t="s">
        <v>1159</v>
      </c>
      <c r="O5" t="s">
        <v>1160</v>
      </c>
      <c r="P5" t="s">
        <v>1161</v>
      </c>
      <c r="Q5" t="s">
        <v>1162</v>
      </c>
      <c r="R5" t="s">
        <v>1163</v>
      </c>
      <c r="S5" t="s">
        <v>1164</v>
      </c>
      <c r="T5" t="s">
        <v>1165</v>
      </c>
      <c r="U5" t="s">
        <v>1166</v>
      </c>
      <c r="V5" t="s">
        <v>1167</v>
      </c>
      <c r="W5" t="s">
        <v>1168</v>
      </c>
      <c r="X5" t="s">
        <v>1169</v>
      </c>
      <c r="Y5" t="s">
        <v>1170</v>
      </c>
    </row>
    <row r="6" spans="1:25" x14ac:dyDescent="0.25">
      <c r="A6" t="s">
        <v>585</v>
      </c>
      <c r="B6" t="s">
        <v>1171</v>
      </c>
      <c r="C6" t="s">
        <v>1172</v>
      </c>
      <c r="D6" t="s">
        <v>1173</v>
      </c>
      <c r="E6" t="s">
        <v>1174</v>
      </c>
      <c r="F6" t="s">
        <v>1117</v>
      </c>
      <c r="G6" t="s">
        <v>1175</v>
      </c>
      <c r="H6" t="s">
        <v>1176</v>
      </c>
      <c r="I6" t="s">
        <v>1177</v>
      </c>
      <c r="J6" t="s">
        <v>1178</v>
      </c>
      <c r="K6" t="s">
        <v>1179</v>
      </c>
      <c r="L6" t="s">
        <v>1180</v>
      </c>
      <c r="M6" t="s">
        <v>1181</v>
      </c>
      <c r="N6" t="s">
        <v>1182</v>
      </c>
      <c r="O6" t="s">
        <v>1183</v>
      </c>
      <c r="P6" t="s">
        <v>1184</v>
      </c>
      <c r="Q6" t="s">
        <v>1116</v>
      </c>
      <c r="R6" t="s">
        <v>1185</v>
      </c>
      <c r="S6" t="s">
        <v>1186</v>
      </c>
      <c r="T6" t="s">
        <v>1187</v>
      </c>
      <c r="U6" t="s">
        <v>1188</v>
      </c>
      <c r="V6" t="s">
        <v>1189</v>
      </c>
      <c r="W6" t="s">
        <v>1190</v>
      </c>
      <c r="X6" t="s">
        <v>1172</v>
      </c>
      <c r="Y6" t="s">
        <v>1191</v>
      </c>
    </row>
    <row r="7" spans="1:25" x14ac:dyDescent="0.25">
      <c r="A7" t="s">
        <v>582</v>
      </c>
      <c r="B7" t="s">
        <v>1192</v>
      </c>
      <c r="C7" t="s">
        <v>1193</v>
      </c>
      <c r="D7" t="s">
        <v>1194</v>
      </c>
      <c r="E7" t="s">
        <v>1195</v>
      </c>
      <c r="F7" t="s">
        <v>1150</v>
      </c>
      <c r="G7" t="s">
        <v>1196</v>
      </c>
      <c r="H7" t="s">
        <v>1197</v>
      </c>
      <c r="I7" t="s">
        <v>1198</v>
      </c>
      <c r="J7" t="s">
        <v>1199</v>
      </c>
      <c r="K7" t="s">
        <v>1179</v>
      </c>
      <c r="L7" t="s">
        <v>1200</v>
      </c>
      <c r="M7" t="s">
        <v>1196</v>
      </c>
      <c r="N7" t="s">
        <v>1201</v>
      </c>
      <c r="O7" t="s">
        <v>1123</v>
      </c>
      <c r="P7" t="s">
        <v>1202</v>
      </c>
      <c r="Q7" t="s">
        <v>1203</v>
      </c>
      <c r="R7" t="s">
        <v>1160</v>
      </c>
      <c r="S7" t="s">
        <v>1204</v>
      </c>
      <c r="T7" t="s">
        <v>1205</v>
      </c>
      <c r="U7" t="s">
        <v>1206</v>
      </c>
      <c r="V7" t="s">
        <v>1207</v>
      </c>
      <c r="W7" t="s">
        <v>1208</v>
      </c>
      <c r="X7" t="s">
        <v>1209</v>
      </c>
      <c r="Y7" t="s">
        <v>1118</v>
      </c>
    </row>
    <row r="8" spans="1:25" x14ac:dyDescent="0.25">
      <c r="A8" t="s">
        <v>576</v>
      </c>
      <c r="B8" t="s">
        <v>1210</v>
      </c>
      <c r="C8" t="s">
        <v>1211</v>
      </c>
      <c r="D8" t="s">
        <v>1212</v>
      </c>
      <c r="E8" t="s">
        <v>1213</v>
      </c>
      <c r="F8" t="s">
        <v>1214</v>
      </c>
      <c r="G8" t="s">
        <v>1215</v>
      </c>
      <c r="H8" t="s">
        <v>1216</v>
      </c>
      <c r="I8" t="s">
        <v>1217</v>
      </c>
      <c r="J8" t="s">
        <v>1218</v>
      </c>
      <c r="K8" t="s">
        <v>1219</v>
      </c>
      <c r="L8" t="s">
        <v>1177</v>
      </c>
      <c r="M8" t="s">
        <v>1220</v>
      </c>
      <c r="N8" t="s">
        <v>1221</v>
      </c>
      <c r="O8" t="s">
        <v>1108</v>
      </c>
      <c r="P8" t="s">
        <v>1222</v>
      </c>
      <c r="Q8" t="s">
        <v>1151</v>
      </c>
      <c r="R8" t="s">
        <v>1223</v>
      </c>
      <c r="S8" t="s">
        <v>1224</v>
      </c>
      <c r="T8" t="s">
        <v>1225</v>
      </c>
      <c r="U8" t="s">
        <v>1226</v>
      </c>
      <c r="V8" t="s">
        <v>1227</v>
      </c>
      <c r="W8" t="s">
        <v>1228</v>
      </c>
      <c r="X8" t="s">
        <v>1229</v>
      </c>
      <c r="Y8" t="s">
        <v>1230</v>
      </c>
    </row>
    <row r="9" spans="1:25" x14ac:dyDescent="0.25">
      <c r="A9" t="s">
        <v>599</v>
      </c>
      <c r="B9" t="s">
        <v>1231</v>
      </c>
      <c r="C9" t="s">
        <v>1232</v>
      </c>
      <c r="D9" t="s">
        <v>1233</v>
      </c>
      <c r="E9" t="s">
        <v>1234</v>
      </c>
      <c r="F9" t="s">
        <v>1194</v>
      </c>
      <c r="G9" t="s">
        <v>1235</v>
      </c>
      <c r="H9" t="s">
        <v>1236</v>
      </c>
      <c r="I9" t="s">
        <v>1237</v>
      </c>
      <c r="J9" t="s">
        <v>1238</v>
      </c>
      <c r="K9" t="s">
        <v>1168</v>
      </c>
      <c r="L9" t="s">
        <v>1239</v>
      </c>
      <c r="M9" t="s">
        <v>1240</v>
      </c>
      <c r="N9" t="s">
        <v>1241</v>
      </c>
      <c r="O9" t="s">
        <v>1242</v>
      </c>
      <c r="P9" t="s">
        <v>1243</v>
      </c>
      <c r="Q9" t="s">
        <v>1208</v>
      </c>
      <c r="R9" t="s">
        <v>1244</v>
      </c>
      <c r="S9" t="s">
        <v>1245</v>
      </c>
      <c r="T9" t="s">
        <v>1246</v>
      </c>
      <c r="U9" t="s">
        <v>1247</v>
      </c>
      <c r="V9" t="s">
        <v>1248</v>
      </c>
      <c r="W9" t="s">
        <v>1168</v>
      </c>
      <c r="X9" t="s">
        <v>1249</v>
      </c>
      <c r="Y9" t="s">
        <v>1175</v>
      </c>
    </row>
    <row r="10" spans="1:25" x14ac:dyDescent="0.25">
      <c r="A10" t="s">
        <v>549</v>
      </c>
      <c r="B10" t="s">
        <v>1250</v>
      </c>
      <c r="C10" t="s">
        <v>1251</v>
      </c>
      <c r="D10" t="s">
        <v>1252</v>
      </c>
      <c r="E10" t="s">
        <v>1253</v>
      </c>
      <c r="F10" t="s">
        <v>1211</v>
      </c>
      <c r="G10" t="s">
        <v>1254</v>
      </c>
      <c r="H10" t="s">
        <v>1255</v>
      </c>
      <c r="I10" t="s">
        <v>1256</v>
      </c>
      <c r="J10" t="s">
        <v>1257</v>
      </c>
      <c r="K10" t="s">
        <v>1208</v>
      </c>
      <c r="L10" t="s">
        <v>1258</v>
      </c>
      <c r="M10" t="s">
        <v>1259</v>
      </c>
      <c r="N10" t="s">
        <v>1260</v>
      </c>
      <c r="O10" t="s">
        <v>1261</v>
      </c>
      <c r="P10" t="s">
        <v>1262</v>
      </c>
      <c r="Q10" t="s">
        <v>1263</v>
      </c>
      <c r="R10" t="s">
        <v>1264</v>
      </c>
      <c r="S10" t="s">
        <v>1265</v>
      </c>
      <c r="T10" t="s">
        <v>1266</v>
      </c>
      <c r="U10" t="s">
        <v>1267</v>
      </c>
      <c r="V10" t="s">
        <v>1268</v>
      </c>
      <c r="W10" t="s">
        <v>1269</v>
      </c>
      <c r="X10" t="s">
        <v>1127</v>
      </c>
      <c r="Y10" t="s">
        <v>1191</v>
      </c>
    </row>
    <row r="11" spans="1:25" x14ac:dyDescent="0.25">
      <c r="A11" t="s">
        <v>538</v>
      </c>
      <c r="B11" t="s">
        <v>1270</v>
      </c>
      <c r="C11" t="s">
        <v>1271</v>
      </c>
      <c r="D11" t="s">
        <v>1272</v>
      </c>
      <c r="E11" t="s">
        <v>1142</v>
      </c>
      <c r="F11" t="s">
        <v>1214</v>
      </c>
      <c r="G11" t="s">
        <v>1273</v>
      </c>
      <c r="H11" t="s">
        <v>1274</v>
      </c>
      <c r="I11" t="s">
        <v>1275</v>
      </c>
      <c r="J11" t="s">
        <v>1276</v>
      </c>
      <c r="K11" t="s">
        <v>1228</v>
      </c>
      <c r="L11" t="s">
        <v>1209</v>
      </c>
      <c r="M11" t="s">
        <v>1259</v>
      </c>
      <c r="N11" t="s">
        <v>1277</v>
      </c>
      <c r="O11" t="s">
        <v>1278</v>
      </c>
      <c r="P11" t="s">
        <v>1272</v>
      </c>
      <c r="Q11" t="s">
        <v>1269</v>
      </c>
      <c r="R11" t="s">
        <v>1239</v>
      </c>
      <c r="S11" t="s">
        <v>1279</v>
      </c>
      <c r="T11" t="s">
        <v>1280</v>
      </c>
      <c r="U11" t="s">
        <v>1281</v>
      </c>
      <c r="V11" t="s">
        <v>1282</v>
      </c>
      <c r="W11" t="s">
        <v>1283</v>
      </c>
      <c r="X11" t="s">
        <v>1284</v>
      </c>
      <c r="Y11" t="s">
        <v>1220</v>
      </c>
    </row>
    <row r="12" spans="1:25" x14ac:dyDescent="0.25">
      <c r="A12" t="s">
        <v>555</v>
      </c>
      <c r="B12" t="s">
        <v>1285</v>
      </c>
      <c r="C12" t="s">
        <v>1286</v>
      </c>
      <c r="D12" t="s">
        <v>1287</v>
      </c>
      <c r="E12" t="s">
        <v>1288</v>
      </c>
      <c r="F12" t="s">
        <v>1289</v>
      </c>
      <c r="G12" t="s">
        <v>1290</v>
      </c>
      <c r="H12" t="s">
        <v>1291</v>
      </c>
      <c r="I12" t="s">
        <v>1209</v>
      </c>
      <c r="J12" t="s">
        <v>1292</v>
      </c>
      <c r="K12" t="s">
        <v>1228</v>
      </c>
      <c r="L12" t="s">
        <v>1289</v>
      </c>
      <c r="M12" t="s">
        <v>1293</v>
      </c>
      <c r="N12" t="s">
        <v>1294</v>
      </c>
      <c r="O12" t="s">
        <v>1295</v>
      </c>
      <c r="P12" t="s">
        <v>1296</v>
      </c>
      <c r="Q12" t="s">
        <v>1110</v>
      </c>
      <c r="R12" t="s">
        <v>1297</v>
      </c>
      <c r="S12" t="s">
        <v>1298</v>
      </c>
      <c r="T12" t="s">
        <v>1299</v>
      </c>
      <c r="U12" t="s">
        <v>1300</v>
      </c>
      <c r="V12" t="s">
        <v>1301</v>
      </c>
      <c r="W12" t="s">
        <v>1269</v>
      </c>
      <c r="X12" t="s">
        <v>1302</v>
      </c>
      <c r="Y12" t="s">
        <v>1303</v>
      </c>
    </row>
    <row r="13" spans="1:25" x14ac:dyDescent="0.25">
      <c r="A13" t="s">
        <v>522</v>
      </c>
      <c r="B13" t="s">
        <v>1304</v>
      </c>
      <c r="C13" t="s">
        <v>1305</v>
      </c>
      <c r="D13" t="s">
        <v>1306</v>
      </c>
      <c r="E13" t="s">
        <v>197</v>
      </c>
      <c r="F13" t="s">
        <v>1307</v>
      </c>
      <c r="G13" t="s">
        <v>1308</v>
      </c>
      <c r="H13" t="s">
        <v>1309</v>
      </c>
      <c r="I13" t="s">
        <v>1310</v>
      </c>
      <c r="J13" t="s">
        <v>1311</v>
      </c>
      <c r="K13" t="s">
        <v>1179</v>
      </c>
      <c r="L13" t="s">
        <v>1292</v>
      </c>
      <c r="M13" t="s">
        <v>1112</v>
      </c>
      <c r="N13" t="s">
        <v>1312</v>
      </c>
      <c r="O13" t="s">
        <v>1313</v>
      </c>
      <c r="P13" t="s">
        <v>1314</v>
      </c>
      <c r="Q13" t="s">
        <v>1315</v>
      </c>
      <c r="R13" t="s">
        <v>1316</v>
      </c>
      <c r="S13" t="s">
        <v>1170</v>
      </c>
      <c r="T13" t="s">
        <v>1317</v>
      </c>
      <c r="U13" t="s">
        <v>1318</v>
      </c>
      <c r="V13" t="s">
        <v>1319</v>
      </c>
      <c r="W13" t="s">
        <v>1320</v>
      </c>
      <c r="X13" t="s">
        <v>1321</v>
      </c>
      <c r="Y13" t="s">
        <v>1322</v>
      </c>
    </row>
    <row r="14" spans="1:25" x14ac:dyDescent="0.25">
      <c r="A14" t="s">
        <v>528</v>
      </c>
      <c r="B14" t="s">
        <v>1323</v>
      </c>
      <c r="C14" t="s">
        <v>1232</v>
      </c>
      <c r="D14" t="s">
        <v>1271</v>
      </c>
      <c r="E14" t="s">
        <v>1315</v>
      </c>
      <c r="F14" t="s">
        <v>1292</v>
      </c>
      <c r="G14" t="s">
        <v>1230</v>
      </c>
      <c r="H14" t="s">
        <v>1324</v>
      </c>
      <c r="I14" t="s">
        <v>1325</v>
      </c>
      <c r="J14" t="s">
        <v>1326</v>
      </c>
      <c r="K14" t="s">
        <v>1128</v>
      </c>
      <c r="L14" t="s">
        <v>1214</v>
      </c>
      <c r="M14" t="s">
        <v>1327</v>
      </c>
      <c r="N14" t="s">
        <v>1328</v>
      </c>
      <c r="O14" t="s">
        <v>1329</v>
      </c>
      <c r="P14" t="s">
        <v>1330</v>
      </c>
      <c r="Q14" t="s">
        <v>801</v>
      </c>
      <c r="R14" t="s">
        <v>1331</v>
      </c>
      <c r="S14" t="s">
        <v>1332</v>
      </c>
      <c r="T14" t="s">
        <v>1333</v>
      </c>
      <c r="U14" t="s">
        <v>1334</v>
      </c>
      <c r="V14" t="s">
        <v>1335</v>
      </c>
      <c r="W14" t="s">
        <v>1213</v>
      </c>
      <c r="X14" t="s">
        <v>1108</v>
      </c>
      <c r="Y14" t="s">
        <v>1336</v>
      </c>
    </row>
    <row r="15" spans="1:25" x14ac:dyDescent="0.25">
      <c r="A15" t="s">
        <v>560</v>
      </c>
      <c r="B15" t="s">
        <v>1337</v>
      </c>
      <c r="C15" t="s">
        <v>1338</v>
      </c>
      <c r="D15" t="s">
        <v>1339</v>
      </c>
      <c r="E15" t="s">
        <v>1340</v>
      </c>
      <c r="F15" t="s">
        <v>1331</v>
      </c>
      <c r="G15" t="s">
        <v>1341</v>
      </c>
      <c r="H15" t="s">
        <v>1342</v>
      </c>
      <c r="I15" t="s">
        <v>1343</v>
      </c>
      <c r="J15" t="s">
        <v>1287</v>
      </c>
      <c r="K15" t="s">
        <v>1269</v>
      </c>
      <c r="L15" t="s">
        <v>1344</v>
      </c>
      <c r="M15" t="s">
        <v>1345</v>
      </c>
      <c r="N15" t="s">
        <v>1346</v>
      </c>
      <c r="O15" t="s">
        <v>1347</v>
      </c>
      <c r="P15" t="s">
        <v>1348</v>
      </c>
      <c r="Q15" t="s">
        <v>1203</v>
      </c>
      <c r="R15" t="s">
        <v>1331</v>
      </c>
      <c r="S15" t="s">
        <v>1336</v>
      </c>
      <c r="T15" t="s">
        <v>1349</v>
      </c>
      <c r="U15" t="s">
        <v>1350</v>
      </c>
      <c r="V15" t="s">
        <v>1351</v>
      </c>
      <c r="W15" t="s">
        <v>1208</v>
      </c>
      <c r="X15" t="s">
        <v>1352</v>
      </c>
      <c r="Y15" t="s">
        <v>1353</v>
      </c>
    </row>
    <row r="16" spans="1:25" x14ac:dyDescent="0.25">
      <c r="A16" t="s">
        <v>578</v>
      </c>
      <c r="B16" t="s">
        <v>1354</v>
      </c>
      <c r="C16" t="s">
        <v>1355</v>
      </c>
      <c r="D16" t="s">
        <v>1356</v>
      </c>
      <c r="E16" t="s">
        <v>1219</v>
      </c>
      <c r="F16" t="s">
        <v>1347</v>
      </c>
      <c r="G16" t="s">
        <v>1357</v>
      </c>
      <c r="H16" t="s">
        <v>1358</v>
      </c>
      <c r="I16" t="s">
        <v>1359</v>
      </c>
      <c r="J16" t="s">
        <v>1360</v>
      </c>
      <c r="K16" t="s">
        <v>1283</v>
      </c>
      <c r="L16" t="s">
        <v>1361</v>
      </c>
      <c r="M16" t="s">
        <v>1362</v>
      </c>
      <c r="N16" t="s">
        <v>971</v>
      </c>
      <c r="O16" t="s">
        <v>1363</v>
      </c>
      <c r="P16" t="s">
        <v>1364</v>
      </c>
      <c r="Q16" t="s">
        <v>1365</v>
      </c>
      <c r="R16" t="s">
        <v>1117</v>
      </c>
      <c r="S16" t="s">
        <v>1366</v>
      </c>
      <c r="T16" t="s">
        <v>1367</v>
      </c>
      <c r="U16" t="s">
        <v>1368</v>
      </c>
      <c r="V16" t="s">
        <v>1369</v>
      </c>
      <c r="W16" t="s">
        <v>1156</v>
      </c>
      <c r="X16" t="s">
        <v>1370</v>
      </c>
      <c r="Y16" t="s">
        <v>1371</v>
      </c>
    </row>
    <row r="17" spans="1:25" x14ac:dyDescent="0.25">
      <c r="A17" t="s">
        <v>542</v>
      </c>
      <c r="B17" t="s">
        <v>1372</v>
      </c>
      <c r="C17" t="s">
        <v>1373</v>
      </c>
      <c r="D17" t="s">
        <v>1374</v>
      </c>
      <c r="E17" t="s">
        <v>1375</v>
      </c>
      <c r="F17" t="s">
        <v>1376</v>
      </c>
      <c r="G17" t="s">
        <v>1377</v>
      </c>
      <c r="H17" t="s">
        <v>1378</v>
      </c>
      <c r="I17" t="s">
        <v>1379</v>
      </c>
      <c r="J17" t="s">
        <v>1278</v>
      </c>
      <c r="K17" t="s">
        <v>1122</v>
      </c>
      <c r="L17" t="s">
        <v>1123</v>
      </c>
      <c r="M17" t="s">
        <v>1380</v>
      </c>
      <c r="N17" t="s">
        <v>1381</v>
      </c>
      <c r="O17" t="s">
        <v>1382</v>
      </c>
      <c r="P17" t="s">
        <v>1383</v>
      </c>
      <c r="Q17" t="s">
        <v>1122</v>
      </c>
      <c r="R17" t="s">
        <v>1295</v>
      </c>
      <c r="S17" t="s">
        <v>1384</v>
      </c>
      <c r="T17" t="s">
        <v>1385</v>
      </c>
      <c r="U17" t="s">
        <v>1386</v>
      </c>
      <c r="V17" t="s">
        <v>1256</v>
      </c>
      <c r="W17" t="s">
        <v>1213</v>
      </c>
      <c r="X17" t="s">
        <v>1325</v>
      </c>
      <c r="Y17" t="s">
        <v>1387</v>
      </c>
    </row>
    <row r="18" spans="1:25" x14ac:dyDescent="0.25">
      <c r="A18" t="s">
        <v>547</v>
      </c>
      <c r="B18" t="s">
        <v>1388</v>
      </c>
      <c r="C18" t="s">
        <v>1389</v>
      </c>
      <c r="D18" t="s">
        <v>1390</v>
      </c>
      <c r="E18" t="s">
        <v>1151</v>
      </c>
      <c r="F18" t="s">
        <v>1222</v>
      </c>
      <c r="G18" t="s">
        <v>1391</v>
      </c>
      <c r="H18" t="s">
        <v>1392</v>
      </c>
      <c r="I18" t="s">
        <v>1393</v>
      </c>
      <c r="J18" t="s">
        <v>1394</v>
      </c>
      <c r="K18" t="s">
        <v>1151</v>
      </c>
      <c r="L18" t="s">
        <v>1237</v>
      </c>
      <c r="M18" t="s">
        <v>1290</v>
      </c>
      <c r="N18" t="s">
        <v>1395</v>
      </c>
      <c r="O18" t="s">
        <v>1396</v>
      </c>
      <c r="P18" t="s">
        <v>1397</v>
      </c>
      <c r="Q18" t="s">
        <v>1203</v>
      </c>
      <c r="R18" t="s">
        <v>1364</v>
      </c>
      <c r="S18" t="s">
        <v>1398</v>
      </c>
      <c r="T18" t="s">
        <v>1399</v>
      </c>
      <c r="U18" t="s">
        <v>1400</v>
      </c>
      <c r="V18" t="s">
        <v>1401</v>
      </c>
      <c r="W18" t="s">
        <v>1208</v>
      </c>
      <c r="X18" t="s">
        <v>1402</v>
      </c>
      <c r="Y18" t="s">
        <v>1403</v>
      </c>
    </row>
    <row r="19" spans="1:25" x14ac:dyDescent="0.25">
      <c r="A19" t="s">
        <v>520</v>
      </c>
      <c r="B19" t="s">
        <v>1404</v>
      </c>
      <c r="C19" t="s">
        <v>1330</v>
      </c>
      <c r="D19" t="s">
        <v>1405</v>
      </c>
      <c r="E19" t="s">
        <v>1228</v>
      </c>
      <c r="F19" t="s">
        <v>1406</v>
      </c>
      <c r="G19" t="s">
        <v>1407</v>
      </c>
      <c r="H19" t="s">
        <v>1408</v>
      </c>
      <c r="I19" t="s">
        <v>1329</v>
      </c>
      <c r="J19" t="s">
        <v>1409</v>
      </c>
      <c r="K19" t="s">
        <v>1283</v>
      </c>
      <c r="L19" t="s">
        <v>1344</v>
      </c>
      <c r="M19" t="s">
        <v>1410</v>
      </c>
      <c r="N19" t="s">
        <v>1411</v>
      </c>
      <c r="O19" t="s">
        <v>1244</v>
      </c>
      <c r="P19" t="s">
        <v>1412</v>
      </c>
      <c r="Q19" t="s">
        <v>1116</v>
      </c>
      <c r="R19" t="s">
        <v>1150</v>
      </c>
      <c r="S19" t="s">
        <v>1147</v>
      </c>
      <c r="T19" t="s">
        <v>1413</v>
      </c>
      <c r="U19" t="s">
        <v>1414</v>
      </c>
      <c r="V19" t="s">
        <v>1415</v>
      </c>
      <c r="W19" t="s">
        <v>1228</v>
      </c>
      <c r="X19" t="s">
        <v>1416</v>
      </c>
      <c r="Y19" t="s">
        <v>1417</v>
      </c>
    </row>
    <row r="20" spans="1:25" x14ac:dyDescent="0.25">
      <c r="A20" t="s">
        <v>540</v>
      </c>
      <c r="B20" t="s">
        <v>1418</v>
      </c>
      <c r="C20" t="s">
        <v>1419</v>
      </c>
      <c r="D20" t="s">
        <v>1420</v>
      </c>
      <c r="E20" t="s">
        <v>1269</v>
      </c>
      <c r="F20" t="s">
        <v>1421</v>
      </c>
      <c r="G20" t="s">
        <v>1186</v>
      </c>
      <c r="H20" t="s">
        <v>1422</v>
      </c>
      <c r="I20" t="s">
        <v>1423</v>
      </c>
      <c r="J20" t="s">
        <v>1424</v>
      </c>
      <c r="K20" t="s">
        <v>1425</v>
      </c>
      <c r="L20" t="s">
        <v>1426</v>
      </c>
      <c r="M20" t="s">
        <v>1427</v>
      </c>
      <c r="N20" t="s">
        <v>1428</v>
      </c>
      <c r="O20" t="s">
        <v>1108</v>
      </c>
      <c r="P20" t="s">
        <v>1429</v>
      </c>
      <c r="Q20" t="s">
        <v>1122</v>
      </c>
      <c r="R20" t="s">
        <v>1223</v>
      </c>
      <c r="S20" t="s">
        <v>1430</v>
      </c>
      <c r="T20" t="s">
        <v>1431</v>
      </c>
      <c r="U20" t="s">
        <v>1432</v>
      </c>
      <c r="V20" t="s">
        <v>1433</v>
      </c>
      <c r="W20" t="s">
        <v>1434</v>
      </c>
      <c r="X20" t="s">
        <v>1435</v>
      </c>
      <c r="Y20" t="s">
        <v>1436</v>
      </c>
    </row>
    <row r="21" spans="1:25" x14ac:dyDescent="0.25">
      <c r="A21" t="s">
        <v>562</v>
      </c>
      <c r="B21" t="s">
        <v>1437</v>
      </c>
      <c r="C21" t="s">
        <v>1438</v>
      </c>
      <c r="D21" t="s">
        <v>1439</v>
      </c>
      <c r="E21" t="s">
        <v>1283</v>
      </c>
      <c r="F21" t="s">
        <v>1421</v>
      </c>
      <c r="G21" t="s">
        <v>1440</v>
      </c>
      <c r="H21" t="s">
        <v>1441</v>
      </c>
      <c r="I21" t="s">
        <v>1442</v>
      </c>
      <c r="J21" t="s">
        <v>1159</v>
      </c>
      <c r="K21" t="s">
        <v>1234</v>
      </c>
      <c r="L21" t="s">
        <v>1443</v>
      </c>
      <c r="M21" t="s">
        <v>1444</v>
      </c>
      <c r="N21" t="s">
        <v>1445</v>
      </c>
      <c r="O21" t="s">
        <v>1446</v>
      </c>
      <c r="P21" t="s">
        <v>1447</v>
      </c>
      <c r="Q21" t="s">
        <v>1425</v>
      </c>
      <c r="R21" t="s">
        <v>1448</v>
      </c>
      <c r="S21" t="s">
        <v>1449</v>
      </c>
      <c r="T21" t="s">
        <v>1450</v>
      </c>
      <c r="U21" t="s">
        <v>1451</v>
      </c>
      <c r="V21" t="s">
        <v>1452</v>
      </c>
      <c r="W21" t="s">
        <v>1234</v>
      </c>
      <c r="X21" t="s">
        <v>1453</v>
      </c>
      <c r="Y21" t="s">
        <v>1327</v>
      </c>
    </row>
    <row r="22" spans="1:25" x14ac:dyDescent="0.25">
      <c r="A22" t="s">
        <v>593</v>
      </c>
      <c r="B22" t="s">
        <v>1454</v>
      </c>
      <c r="C22" t="s">
        <v>1455</v>
      </c>
      <c r="D22" t="s">
        <v>1348</v>
      </c>
      <c r="E22" t="s">
        <v>1168</v>
      </c>
      <c r="F22" t="s">
        <v>1456</v>
      </c>
      <c r="G22" t="s">
        <v>1457</v>
      </c>
      <c r="H22" t="s">
        <v>1458</v>
      </c>
      <c r="I22" t="s">
        <v>1166</v>
      </c>
      <c r="J22" t="s">
        <v>1459</v>
      </c>
      <c r="K22" t="s">
        <v>1460</v>
      </c>
      <c r="L22" t="s">
        <v>1169</v>
      </c>
      <c r="M22" t="s">
        <v>1417</v>
      </c>
      <c r="N22" t="s">
        <v>1461</v>
      </c>
      <c r="O22" t="s">
        <v>1462</v>
      </c>
      <c r="P22" t="s">
        <v>1286</v>
      </c>
      <c r="Q22" t="s">
        <v>1340</v>
      </c>
      <c r="R22" t="s">
        <v>1463</v>
      </c>
      <c r="S22" t="s">
        <v>1464</v>
      </c>
      <c r="T22" t="s">
        <v>1465</v>
      </c>
      <c r="U22" t="s">
        <v>1229</v>
      </c>
      <c r="V22" t="s">
        <v>1466</v>
      </c>
      <c r="W22" t="s">
        <v>1168</v>
      </c>
      <c r="X22" t="s">
        <v>1467</v>
      </c>
      <c r="Y22" t="s">
        <v>1417</v>
      </c>
    </row>
    <row r="23" spans="1:25" x14ac:dyDescent="0.25">
      <c r="A23" t="s">
        <v>551</v>
      </c>
      <c r="B23" t="s">
        <v>1468</v>
      </c>
      <c r="C23" t="s">
        <v>1276</v>
      </c>
      <c r="D23" t="s">
        <v>1469</v>
      </c>
      <c r="E23" t="s">
        <v>1470</v>
      </c>
      <c r="F23" t="s">
        <v>1409</v>
      </c>
      <c r="G23" t="s">
        <v>1471</v>
      </c>
      <c r="H23" t="s">
        <v>1472</v>
      </c>
      <c r="I23" t="s">
        <v>1211</v>
      </c>
      <c r="J23" t="s">
        <v>1473</v>
      </c>
      <c r="K23" t="s">
        <v>1168</v>
      </c>
      <c r="L23" t="s">
        <v>1202</v>
      </c>
      <c r="M23" t="s">
        <v>1254</v>
      </c>
      <c r="N23" t="s">
        <v>1474</v>
      </c>
      <c r="O23" t="s">
        <v>1475</v>
      </c>
      <c r="P23" t="s">
        <v>1467</v>
      </c>
      <c r="Q23" t="s">
        <v>1203</v>
      </c>
      <c r="R23" t="s">
        <v>1476</v>
      </c>
      <c r="S23" t="s">
        <v>1477</v>
      </c>
      <c r="T23" t="s">
        <v>1478</v>
      </c>
      <c r="U23" t="s">
        <v>1479</v>
      </c>
      <c r="V23" t="s">
        <v>1480</v>
      </c>
      <c r="W23" t="s">
        <v>1179</v>
      </c>
      <c r="X23" t="s">
        <v>1481</v>
      </c>
      <c r="Y23" t="s">
        <v>1440</v>
      </c>
    </row>
    <row r="24" spans="1:25" x14ac:dyDescent="0.25">
      <c r="A24" t="s">
        <v>553</v>
      </c>
      <c r="B24" t="s">
        <v>1482</v>
      </c>
      <c r="C24" t="s">
        <v>1343</v>
      </c>
      <c r="D24" t="s">
        <v>1483</v>
      </c>
      <c r="E24" t="s">
        <v>1320</v>
      </c>
      <c r="F24" t="s">
        <v>1306</v>
      </c>
      <c r="G24" t="s">
        <v>1410</v>
      </c>
      <c r="H24" t="s">
        <v>1484</v>
      </c>
      <c r="I24" t="s">
        <v>1485</v>
      </c>
      <c r="J24" t="s">
        <v>1486</v>
      </c>
      <c r="K24" t="s">
        <v>1168</v>
      </c>
      <c r="L24" t="s">
        <v>1202</v>
      </c>
      <c r="M24" t="s">
        <v>1259</v>
      </c>
      <c r="N24" t="s">
        <v>1487</v>
      </c>
      <c r="O24" t="s">
        <v>1352</v>
      </c>
      <c r="P24" t="s">
        <v>1488</v>
      </c>
      <c r="Q24" t="s">
        <v>1234</v>
      </c>
      <c r="R24" t="s">
        <v>1296</v>
      </c>
      <c r="S24" t="s">
        <v>1489</v>
      </c>
      <c r="T24" t="s">
        <v>1490</v>
      </c>
      <c r="U24" t="s">
        <v>1189</v>
      </c>
      <c r="V24" t="s">
        <v>1491</v>
      </c>
      <c r="W24" t="s">
        <v>1460</v>
      </c>
      <c r="X24" t="s">
        <v>1321</v>
      </c>
      <c r="Y24" t="s">
        <v>1492</v>
      </c>
    </row>
    <row r="25" spans="1:25" x14ac:dyDescent="0.25">
      <c r="A25" t="s">
        <v>546</v>
      </c>
      <c r="B25" t="s">
        <v>78</v>
      </c>
      <c r="C25" t="s">
        <v>1278</v>
      </c>
      <c r="D25" t="s">
        <v>1493</v>
      </c>
      <c r="E25" t="s">
        <v>1208</v>
      </c>
      <c r="F25" t="s">
        <v>1494</v>
      </c>
      <c r="G25" t="s">
        <v>1357</v>
      </c>
      <c r="H25" t="s">
        <v>1495</v>
      </c>
      <c r="I25" t="s">
        <v>1496</v>
      </c>
      <c r="J25" t="s">
        <v>1360</v>
      </c>
      <c r="K25" t="s">
        <v>1179</v>
      </c>
      <c r="L25" t="s">
        <v>1167</v>
      </c>
      <c r="M25" t="s">
        <v>1497</v>
      </c>
      <c r="N25" t="s">
        <v>1498</v>
      </c>
      <c r="O25" t="s">
        <v>1238</v>
      </c>
      <c r="P25" t="s">
        <v>1379</v>
      </c>
      <c r="Q25" t="s">
        <v>1340</v>
      </c>
      <c r="R25" t="s">
        <v>1244</v>
      </c>
      <c r="S25" t="s">
        <v>1499</v>
      </c>
      <c r="T25" t="s">
        <v>1500</v>
      </c>
      <c r="U25" t="s">
        <v>1501</v>
      </c>
      <c r="V25" t="s">
        <v>1502</v>
      </c>
      <c r="W25" t="s">
        <v>1269</v>
      </c>
      <c r="X25" t="s">
        <v>1503</v>
      </c>
      <c r="Y25" t="s">
        <v>1504</v>
      </c>
    </row>
    <row r="26" spans="1:25" x14ac:dyDescent="0.25">
      <c r="A26" t="s">
        <v>568</v>
      </c>
      <c r="B26" t="s">
        <v>1505</v>
      </c>
      <c r="C26" t="s">
        <v>1506</v>
      </c>
      <c r="D26" t="s">
        <v>1507</v>
      </c>
      <c r="E26" t="s">
        <v>1508</v>
      </c>
      <c r="F26" t="s">
        <v>1503</v>
      </c>
      <c r="G26" t="s">
        <v>1509</v>
      </c>
      <c r="H26" t="s">
        <v>1510</v>
      </c>
      <c r="I26" t="s">
        <v>1511</v>
      </c>
      <c r="J26" t="s">
        <v>1512</v>
      </c>
      <c r="K26" t="s">
        <v>1340</v>
      </c>
      <c r="L26" t="s">
        <v>1206</v>
      </c>
      <c r="M26" t="s">
        <v>1254</v>
      </c>
      <c r="N26" t="s">
        <v>1513</v>
      </c>
      <c r="O26" t="s">
        <v>1514</v>
      </c>
      <c r="P26" t="s">
        <v>1515</v>
      </c>
      <c r="Q26" t="s">
        <v>1425</v>
      </c>
      <c r="R26" t="s">
        <v>1310</v>
      </c>
      <c r="S26" t="s">
        <v>1504</v>
      </c>
      <c r="T26" t="s">
        <v>1516</v>
      </c>
      <c r="U26" t="s">
        <v>1517</v>
      </c>
      <c r="V26" t="s">
        <v>1518</v>
      </c>
      <c r="W26" t="s">
        <v>1283</v>
      </c>
      <c r="X26" t="s">
        <v>1519</v>
      </c>
      <c r="Y26" t="s">
        <v>1477</v>
      </c>
    </row>
    <row r="27" spans="1:25" x14ac:dyDescent="0.25">
      <c r="A27" t="s">
        <v>564</v>
      </c>
      <c r="B27" t="s">
        <v>1520</v>
      </c>
      <c r="C27" t="s">
        <v>1521</v>
      </c>
      <c r="D27" t="s">
        <v>1522</v>
      </c>
      <c r="E27" t="s">
        <v>1523</v>
      </c>
      <c r="F27" t="s">
        <v>1524</v>
      </c>
      <c r="G27" t="s">
        <v>1147</v>
      </c>
      <c r="H27" t="s">
        <v>1525</v>
      </c>
      <c r="I27" t="s">
        <v>1526</v>
      </c>
      <c r="J27" t="s">
        <v>1527</v>
      </c>
      <c r="K27" t="s">
        <v>1179</v>
      </c>
      <c r="L27" t="s">
        <v>1524</v>
      </c>
      <c r="M27" t="s">
        <v>1528</v>
      </c>
      <c r="N27" t="s">
        <v>1529</v>
      </c>
      <c r="O27" t="s">
        <v>1296</v>
      </c>
      <c r="P27" t="s">
        <v>1521</v>
      </c>
      <c r="Q27" t="s">
        <v>1315</v>
      </c>
      <c r="R27" t="s">
        <v>1530</v>
      </c>
      <c r="S27" t="s">
        <v>1531</v>
      </c>
      <c r="T27" t="s">
        <v>1532</v>
      </c>
      <c r="U27" t="s">
        <v>1233</v>
      </c>
      <c r="V27" t="s">
        <v>1242</v>
      </c>
      <c r="W27" t="s">
        <v>1110</v>
      </c>
      <c r="X27" t="s">
        <v>1533</v>
      </c>
      <c r="Y27" t="s">
        <v>1362</v>
      </c>
    </row>
    <row r="28" spans="1:25" x14ac:dyDescent="0.25">
      <c r="A28" t="s">
        <v>536</v>
      </c>
      <c r="B28" t="s">
        <v>1534</v>
      </c>
      <c r="C28" t="s">
        <v>1535</v>
      </c>
      <c r="D28" t="s">
        <v>1536</v>
      </c>
      <c r="E28" t="s">
        <v>1234</v>
      </c>
      <c r="F28" t="s">
        <v>1286</v>
      </c>
      <c r="G28" t="s">
        <v>1240</v>
      </c>
      <c r="H28" t="s">
        <v>1537</v>
      </c>
      <c r="I28" t="s">
        <v>1538</v>
      </c>
      <c r="J28" t="s">
        <v>1300</v>
      </c>
      <c r="K28" t="s">
        <v>1365</v>
      </c>
      <c r="L28" t="s">
        <v>1539</v>
      </c>
      <c r="M28" t="s">
        <v>1403</v>
      </c>
      <c r="N28" t="s">
        <v>1540</v>
      </c>
      <c r="O28" t="s">
        <v>1541</v>
      </c>
      <c r="P28" t="s">
        <v>1542</v>
      </c>
      <c r="Q28" t="s">
        <v>1203</v>
      </c>
      <c r="R28" t="s">
        <v>1543</v>
      </c>
      <c r="S28" t="s">
        <v>1544</v>
      </c>
      <c r="T28" t="s">
        <v>1545</v>
      </c>
      <c r="U28" t="s">
        <v>1546</v>
      </c>
      <c r="V28" t="s">
        <v>1547</v>
      </c>
      <c r="W28" t="s">
        <v>1263</v>
      </c>
      <c r="X28" t="s">
        <v>1548</v>
      </c>
      <c r="Y28" t="s">
        <v>1549</v>
      </c>
    </row>
    <row r="29" spans="1:25" x14ac:dyDescent="0.25">
      <c r="A29" t="s">
        <v>532</v>
      </c>
      <c r="B29" t="s">
        <v>1550</v>
      </c>
      <c r="C29" t="s">
        <v>1114</v>
      </c>
      <c r="D29" t="s">
        <v>1115</v>
      </c>
      <c r="E29" t="s">
        <v>1269</v>
      </c>
      <c r="F29" t="s">
        <v>1111</v>
      </c>
      <c r="G29" t="s">
        <v>1551</v>
      </c>
      <c r="H29" t="s">
        <v>1552</v>
      </c>
      <c r="I29" t="s">
        <v>1553</v>
      </c>
      <c r="J29" t="s">
        <v>1275</v>
      </c>
      <c r="K29" t="s">
        <v>1283</v>
      </c>
      <c r="L29" t="s">
        <v>1140</v>
      </c>
      <c r="M29" t="s">
        <v>1554</v>
      </c>
      <c r="N29" t="s">
        <v>1555</v>
      </c>
      <c r="O29" t="s">
        <v>1556</v>
      </c>
      <c r="P29" t="s">
        <v>1232</v>
      </c>
      <c r="Q29" t="s">
        <v>1340</v>
      </c>
      <c r="R29" t="s">
        <v>1194</v>
      </c>
      <c r="S29" t="s">
        <v>1410</v>
      </c>
      <c r="T29" t="s">
        <v>1557</v>
      </c>
      <c r="U29" t="s">
        <v>1558</v>
      </c>
      <c r="V29" t="s">
        <v>1559</v>
      </c>
      <c r="W29" t="s">
        <v>1283</v>
      </c>
      <c r="X29" t="s">
        <v>1560</v>
      </c>
      <c r="Y29" t="s">
        <v>1265</v>
      </c>
    </row>
    <row r="30" spans="1:25" x14ac:dyDescent="0.25">
      <c r="A30" t="s">
        <v>597</v>
      </c>
      <c r="B30" t="s">
        <v>1561</v>
      </c>
      <c r="C30" t="s">
        <v>1562</v>
      </c>
      <c r="D30" t="s">
        <v>1563</v>
      </c>
      <c r="E30" t="s">
        <v>1320</v>
      </c>
      <c r="F30" t="s">
        <v>1184</v>
      </c>
      <c r="G30" t="s">
        <v>1564</v>
      </c>
      <c r="H30" t="s">
        <v>1565</v>
      </c>
      <c r="I30" t="s">
        <v>1301</v>
      </c>
      <c r="J30" t="s">
        <v>1566</v>
      </c>
      <c r="K30" t="s">
        <v>1567</v>
      </c>
      <c r="L30" t="s">
        <v>1455</v>
      </c>
      <c r="M30" t="s">
        <v>1568</v>
      </c>
      <c r="N30" t="s">
        <v>1569</v>
      </c>
      <c r="O30" t="s">
        <v>1108</v>
      </c>
      <c r="P30" t="s">
        <v>1429</v>
      </c>
      <c r="Q30" t="s">
        <v>1570</v>
      </c>
      <c r="R30" t="s">
        <v>1202</v>
      </c>
      <c r="S30" t="s">
        <v>1571</v>
      </c>
      <c r="T30" t="s">
        <v>1572</v>
      </c>
      <c r="U30" t="s">
        <v>1573</v>
      </c>
      <c r="V30" t="s">
        <v>1574</v>
      </c>
      <c r="W30" t="s">
        <v>1213</v>
      </c>
      <c r="X30" t="s">
        <v>1218</v>
      </c>
      <c r="Y30" t="s">
        <v>1575</v>
      </c>
    </row>
    <row r="31" spans="1:25" x14ac:dyDescent="0.25">
      <c r="A31" t="s">
        <v>557</v>
      </c>
      <c r="B31" t="s">
        <v>1576</v>
      </c>
      <c r="C31" t="s">
        <v>1123</v>
      </c>
      <c r="D31" t="s">
        <v>1577</v>
      </c>
      <c r="E31" t="s">
        <v>1578</v>
      </c>
      <c r="F31" t="s">
        <v>1524</v>
      </c>
      <c r="G31" t="s">
        <v>1341</v>
      </c>
      <c r="H31" t="s">
        <v>1579</v>
      </c>
      <c r="I31" t="s">
        <v>1178</v>
      </c>
      <c r="J31" t="s">
        <v>1338</v>
      </c>
      <c r="K31" t="s">
        <v>1425</v>
      </c>
      <c r="L31" t="s">
        <v>1316</v>
      </c>
      <c r="M31" t="s">
        <v>1580</v>
      </c>
      <c r="N31" t="s">
        <v>1581</v>
      </c>
      <c r="O31" t="s">
        <v>1426</v>
      </c>
      <c r="P31" t="s">
        <v>1314</v>
      </c>
      <c r="Q31" t="s">
        <v>1263</v>
      </c>
      <c r="R31" t="s">
        <v>1582</v>
      </c>
      <c r="S31" t="s">
        <v>1583</v>
      </c>
      <c r="T31" t="s">
        <v>1584</v>
      </c>
      <c r="U31" t="s">
        <v>1350</v>
      </c>
      <c r="V31" t="s">
        <v>1585</v>
      </c>
      <c r="W31" t="s">
        <v>1586</v>
      </c>
      <c r="X31" t="s">
        <v>1587</v>
      </c>
      <c r="Y31" t="s">
        <v>1259</v>
      </c>
    </row>
    <row r="32" spans="1:25" x14ac:dyDescent="0.25">
      <c r="A32" t="s">
        <v>530</v>
      </c>
      <c r="B32" t="s">
        <v>1588</v>
      </c>
      <c r="C32" t="s">
        <v>1488</v>
      </c>
      <c r="D32" t="s">
        <v>1338</v>
      </c>
      <c r="E32" t="s">
        <v>1234</v>
      </c>
      <c r="F32" t="s">
        <v>1169</v>
      </c>
      <c r="G32" t="s">
        <v>1589</v>
      </c>
      <c r="H32" t="s">
        <v>1590</v>
      </c>
      <c r="I32" t="s">
        <v>1443</v>
      </c>
      <c r="J32" t="s">
        <v>1591</v>
      </c>
      <c r="K32" t="s">
        <v>1110</v>
      </c>
      <c r="L32" t="s">
        <v>1592</v>
      </c>
      <c r="M32" t="s">
        <v>1593</v>
      </c>
      <c r="N32" t="s">
        <v>1581</v>
      </c>
      <c r="O32" t="s">
        <v>1405</v>
      </c>
      <c r="P32" t="s">
        <v>1594</v>
      </c>
      <c r="Q32" t="s">
        <v>1570</v>
      </c>
      <c r="R32" t="s">
        <v>1595</v>
      </c>
      <c r="S32" t="s">
        <v>1391</v>
      </c>
      <c r="T32" t="s">
        <v>1596</v>
      </c>
      <c r="U32" t="s">
        <v>1597</v>
      </c>
      <c r="V32" t="s">
        <v>1159</v>
      </c>
      <c r="W32" t="s">
        <v>1598</v>
      </c>
      <c r="X32" t="s">
        <v>1178</v>
      </c>
      <c r="Y32" t="s">
        <v>1599</v>
      </c>
    </row>
    <row r="33" spans="1:25" x14ac:dyDescent="0.25">
      <c r="A33" t="s">
        <v>524</v>
      </c>
      <c r="B33" t="s">
        <v>1600</v>
      </c>
      <c r="C33" t="s">
        <v>1209</v>
      </c>
      <c r="D33" t="s">
        <v>1167</v>
      </c>
      <c r="E33" t="s">
        <v>1234</v>
      </c>
      <c r="F33" t="s">
        <v>1289</v>
      </c>
      <c r="G33" t="s">
        <v>1601</v>
      </c>
      <c r="H33" t="s">
        <v>1602</v>
      </c>
      <c r="I33" t="s">
        <v>1409</v>
      </c>
      <c r="J33" t="s">
        <v>1405</v>
      </c>
      <c r="K33" t="s">
        <v>1603</v>
      </c>
      <c r="L33" t="s">
        <v>1604</v>
      </c>
      <c r="M33" t="s">
        <v>1605</v>
      </c>
      <c r="N33" t="s">
        <v>1606</v>
      </c>
      <c r="O33" t="s">
        <v>1494</v>
      </c>
      <c r="P33" t="s">
        <v>1239</v>
      </c>
      <c r="Q33" t="s">
        <v>1162</v>
      </c>
      <c r="R33" t="s">
        <v>1149</v>
      </c>
      <c r="S33" t="s">
        <v>1607</v>
      </c>
      <c r="T33" t="s">
        <v>1608</v>
      </c>
      <c r="U33" t="s">
        <v>1609</v>
      </c>
      <c r="V33" t="s">
        <v>1284</v>
      </c>
      <c r="W33" t="s">
        <v>1460</v>
      </c>
      <c r="X33" t="s">
        <v>1488</v>
      </c>
      <c r="Y33" t="s">
        <v>1580</v>
      </c>
    </row>
    <row r="34" spans="1:25" x14ac:dyDescent="0.25">
      <c r="A34" t="s">
        <v>589</v>
      </c>
      <c r="B34" t="s">
        <v>1115</v>
      </c>
      <c r="C34" t="s">
        <v>1610</v>
      </c>
      <c r="D34" t="s">
        <v>1530</v>
      </c>
      <c r="E34" t="s">
        <v>1611</v>
      </c>
      <c r="F34" t="s">
        <v>1132</v>
      </c>
      <c r="G34" t="s">
        <v>1612</v>
      </c>
      <c r="H34" t="s">
        <v>1310</v>
      </c>
      <c r="I34" t="s">
        <v>1161</v>
      </c>
      <c r="J34" t="s">
        <v>1613</v>
      </c>
      <c r="K34" t="s">
        <v>1614</v>
      </c>
      <c r="L34" t="s">
        <v>1615</v>
      </c>
      <c r="M34" t="s">
        <v>1616</v>
      </c>
      <c r="N34" t="s">
        <v>1278</v>
      </c>
      <c r="O34" t="s">
        <v>1530</v>
      </c>
      <c r="P34" t="s">
        <v>1617</v>
      </c>
      <c r="Q34" t="s">
        <v>1618</v>
      </c>
      <c r="R34" t="s">
        <v>1619</v>
      </c>
      <c r="S34" t="s">
        <v>1551</v>
      </c>
      <c r="T34" t="s">
        <v>1620</v>
      </c>
      <c r="U34" t="s">
        <v>1621</v>
      </c>
      <c r="V34" t="s">
        <v>1316</v>
      </c>
      <c r="W34" t="s">
        <v>1622</v>
      </c>
      <c r="X34" t="s">
        <v>1623</v>
      </c>
      <c r="Y34" t="s">
        <v>1624</v>
      </c>
    </row>
    <row r="35" spans="1:25" x14ac:dyDescent="0.25">
      <c r="A35" t="s">
        <v>580</v>
      </c>
      <c r="B35" t="s">
        <v>1625</v>
      </c>
      <c r="C35" t="s">
        <v>1626</v>
      </c>
      <c r="D35" t="s">
        <v>1339</v>
      </c>
      <c r="E35" t="s">
        <v>1340</v>
      </c>
      <c r="F35" t="s">
        <v>1627</v>
      </c>
      <c r="G35" t="s">
        <v>1427</v>
      </c>
      <c r="H35" t="s">
        <v>1628</v>
      </c>
      <c r="I35" t="s">
        <v>1629</v>
      </c>
      <c r="J35" t="s">
        <v>1630</v>
      </c>
      <c r="K35" t="s">
        <v>1208</v>
      </c>
      <c r="L35" t="s">
        <v>1582</v>
      </c>
      <c r="M35" t="s">
        <v>1631</v>
      </c>
      <c r="N35" t="s">
        <v>1632</v>
      </c>
      <c r="O35" t="s">
        <v>1426</v>
      </c>
      <c r="P35" t="s">
        <v>1177</v>
      </c>
      <c r="Q35" t="s">
        <v>1168</v>
      </c>
      <c r="R35" t="s">
        <v>1202</v>
      </c>
      <c r="S35" t="s">
        <v>1633</v>
      </c>
      <c r="T35" t="s">
        <v>1634</v>
      </c>
      <c r="U35" t="s">
        <v>1635</v>
      </c>
      <c r="V35" t="s">
        <v>1148</v>
      </c>
      <c r="W35" t="s">
        <v>1179</v>
      </c>
      <c r="X35" t="s">
        <v>1636</v>
      </c>
      <c r="Y35" t="s">
        <v>1583</v>
      </c>
    </row>
    <row r="36" spans="1:25" x14ac:dyDescent="0.25">
      <c r="A36" t="s">
        <v>570</v>
      </c>
      <c r="B36" t="s">
        <v>1637</v>
      </c>
      <c r="C36" t="s">
        <v>1638</v>
      </c>
      <c r="D36" t="s">
        <v>1143</v>
      </c>
      <c r="E36" t="s">
        <v>1179</v>
      </c>
      <c r="F36" t="s">
        <v>1639</v>
      </c>
      <c r="G36" t="s">
        <v>1377</v>
      </c>
      <c r="H36" t="s">
        <v>1640</v>
      </c>
      <c r="I36" t="s">
        <v>1488</v>
      </c>
      <c r="J36" t="s">
        <v>1338</v>
      </c>
      <c r="K36" t="s">
        <v>801</v>
      </c>
      <c r="L36" t="s">
        <v>1463</v>
      </c>
      <c r="M36" t="s">
        <v>1641</v>
      </c>
      <c r="N36" t="s">
        <v>1642</v>
      </c>
      <c r="O36" t="s">
        <v>1379</v>
      </c>
      <c r="P36" t="s">
        <v>1643</v>
      </c>
      <c r="Q36" t="s">
        <v>1644</v>
      </c>
      <c r="R36" t="s">
        <v>1136</v>
      </c>
      <c r="S36" t="s">
        <v>1457</v>
      </c>
      <c r="T36" t="s">
        <v>1645</v>
      </c>
      <c r="U36" t="s">
        <v>1402</v>
      </c>
      <c r="V36" t="s">
        <v>1248</v>
      </c>
      <c r="W36" t="s">
        <v>1646</v>
      </c>
      <c r="X36" t="s">
        <v>1647</v>
      </c>
      <c r="Y36" t="s">
        <v>1631</v>
      </c>
    </row>
    <row r="37" spans="1:25" x14ac:dyDescent="0.25">
      <c r="A37" t="s">
        <v>566</v>
      </c>
      <c r="B37" t="s">
        <v>1648</v>
      </c>
      <c r="C37" t="s">
        <v>1649</v>
      </c>
      <c r="D37" t="s">
        <v>1467</v>
      </c>
      <c r="E37" t="s">
        <v>1425</v>
      </c>
      <c r="F37" t="s">
        <v>1180</v>
      </c>
      <c r="G37" t="s">
        <v>1196</v>
      </c>
      <c r="H37" t="s">
        <v>1650</v>
      </c>
      <c r="I37" t="s">
        <v>1651</v>
      </c>
      <c r="J37" t="s">
        <v>1652</v>
      </c>
      <c r="K37" t="s">
        <v>1110</v>
      </c>
      <c r="L37" t="s">
        <v>1305</v>
      </c>
      <c r="M37" t="s">
        <v>1653</v>
      </c>
      <c r="N37" t="s">
        <v>1654</v>
      </c>
      <c r="O37" t="s">
        <v>1455</v>
      </c>
      <c r="P37" t="s">
        <v>1348</v>
      </c>
      <c r="Q37" t="s">
        <v>1655</v>
      </c>
      <c r="R37" t="s">
        <v>1656</v>
      </c>
      <c r="S37" t="s">
        <v>1657</v>
      </c>
      <c r="T37" t="s">
        <v>1658</v>
      </c>
      <c r="U37" t="s">
        <v>1659</v>
      </c>
      <c r="V37" t="s">
        <v>1442</v>
      </c>
      <c r="W37" t="s">
        <v>1128</v>
      </c>
      <c r="X37" t="s">
        <v>1660</v>
      </c>
      <c r="Y37" t="s">
        <v>1240</v>
      </c>
    </row>
    <row r="38" spans="1:25" x14ac:dyDescent="0.25">
      <c r="A38" t="s">
        <v>574</v>
      </c>
      <c r="B38" t="s">
        <v>1461</v>
      </c>
      <c r="C38" t="s">
        <v>1462</v>
      </c>
      <c r="D38" t="s">
        <v>1543</v>
      </c>
      <c r="E38" t="s">
        <v>1190</v>
      </c>
      <c r="F38" t="s">
        <v>1296</v>
      </c>
      <c r="G38" t="s">
        <v>1147</v>
      </c>
      <c r="H38" t="s">
        <v>1661</v>
      </c>
      <c r="I38" t="s">
        <v>1660</v>
      </c>
      <c r="J38" t="s">
        <v>1475</v>
      </c>
      <c r="K38" t="s">
        <v>1151</v>
      </c>
      <c r="L38" t="s">
        <v>1526</v>
      </c>
      <c r="M38" t="s">
        <v>1662</v>
      </c>
      <c r="N38" t="s">
        <v>1400</v>
      </c>
      <c r="O38" t="s">
        <v>1177</v>
      </c>
      <c r="P38" t="s">
        <v>1663</v>
      </c>
      <c r="Q38" t="s">
        <v>1228</v>
      </c>
      <c r="R38" t="s">
        <v>1526</v>
      </c>
      <c r="S38" t="s">
        <v>1664</v>
      </c>
      <c r="T38" t="s">
        <v>1665</v>
      </c>
      <c r="U38" t="s">
        <v>1666</v>
      </c>
      <c r="V38" t="s">
        <v>1667</v>
      </c>
      <c r="W38" t="s">
        <v>1151</v>
      </c>
      <c r="X38" t="s">
        <v>1310</v>
      </c>
      <c r="Y38" t="s">
        <v>1580</v>
      </c>
    </row>
    <row r="39" spans="1:25" x14ac:dyDescent="0.25">
      <c r="A39" t="s">
        <v>544</v>
      </c>
      <c r="B39" t="s">
        <v>1668</v>
      </c>
      <c r="C39" t="s">
        <v>1217</v>
      </c>
      <c r="D39" t="s">
        <v>1300</v>
      </c>
      <c r="E39" t="s">
        <v>1340</v>
      </c>
      <c r="F39" t="s">
        <v>1669</v>
      </c>
      <c r="G39" t="s">
        <v>1670</v>
      </c>
      <c r="H39" t="s">
        <v>1671</v>
      </c>
      <c r="I39" t="s">
        <v>1672</v>
      </c>
      <c r="J39" t="s">
        <v>1673</v>
      </c>
      <c r="K39" t="s">
        <v>1603</v>
      </c>
      <c r="L39" t="s">
        <v>1674</v>
      </c>
      <c r="M39" t="s">
        <v>1220</v>
      </c>
      <c r="N39" t="s">
        <v>1675</v>
      </c>
      <c r="O39" t="s">
        <v>1536</v>
      </c>
      <c r="P39" t="s">
        <v>1284</v>
      </c>
      <c r="Q39" t="s">
        <v>1425</v>
      </c>
      <c r="R39" t="s">
        <v>1676</v>
      </c>
      <c r="S39" t="s">
        <v>1417</v>
      </c>
      <c r="T39" t="s">
        <v>1677</v>
      </c>
      <c r="U39" t="s">
        <v>1678</v>
      </c>
      <c r="V39" t="s">
        <v>1679</v>
      </c>
      <c r="W39" t="s">
        <v>1263</v>
      </c>
      <c r="X39" t="s">
        <v>1680</v>
      </c>
      <c r="Y39" t="s">
        <v>1440</v>
      </c>
    </row>
    <row r="40" spans="1:25" x14ac:dyDescent="0.25">
      <c r="A40" t="s">
        <v>587</v>
      </c>
      <c r="B40" t="s">
        <v>1681</v>
      </c>
      <c r="C40" t="s">
        <v>1542</v>
      </c>
      <c r="D40" t="s">
        <v>1682</v>
      </c>
      <c r="E40" t="s">
        <v>1603</v>
      </c>
      <c r="F40" t="s">
        <v>1329</v>
      </c>
      <c r="G40" t="s">
        <v>1499</v>
      </c>
      <c r="H40" t="s">
        <v>1683</v>
      </c>
      <c r="I40" t="s">
        <v>1647</v>
      </c>
      <c r="J40" t="s">
        <v>1684</v>
      </c>
      <c r="K40" t="s">
        <v>1425</v>
      </c>
      <c r="L40" t="s">
        <v>1198</v>
      </c>
      <c r="M40" t="s">
        <v>1685</v>
      </c>
      <c r="N40" t="s">
        <v>1686</v>
      </c>
      <c r="O40" t="s">
        <v>1238</v>
      </c>
      <c r="P40" t="s">
        <v>1687</v>
      </c>
      <c r="Q40" t="s">
        <v>1523</v>
      </c>
      <c r="R40" t="s">
        <v>1199</v>
      </c>
      <c r="S40" t="s">
        <v>1509</v>
      </c>
      <c r="T40" t="s">
        <v>1688</v>
      </c>
      <c r="U40" t="s">
        <v>1689</v>
      </c>
      <c r="V40" t="s">
        <v>1690</v>
      </c>
      <c r="W40" t="s">
        <v>1425</v>
      </c>
      <c r="X40" t="s">
        <v>1691</v>
      </c>
      <c r="Y40" t="s">
        <v>1353</v>
      </c>
    </row>
    <row r="41" spans="1:25" x14ac:dyDescent="0.25">
      <c r="A41" t="s">
        <v>591</v>
      </c>
      <c r="B41" t="s">
        <v>1692</v>
      </c>
      <c r="C41" t="s">
        <v>1330</v>
      </c>
      <c r="D41" t="s">
        <v>1330</v>
      </c>
      <c r="E41" t="s">
        <v>1340</v>
      </c>
      <c r="F41" t="s">
        <v>1200</v>
      </c>
      <c r="G41" t="s">
        <v>1693</v>
      </c>
      <c r="H41" t="s">
        <v>1694</v>
      </c>
      <c r="I41" t="s">
        <v>1409</v>
      </c>
      <c r="J41" t="s">
        <v>1405</v>
      </c>
      <c r="K41" t="s">
        <v>1203</v>
      </c>
      <c r="L41" t="s">
        <v>1297</v>
      </c>
      <c r="M41" t="s">
        <v>1554</v>
      </c>
      <c r="N41" t="s">
        <v>1695</v>
      </c>
      <c r="O41" t="s">
        <v>1202</v>
      </c>
      <c r="P41" t="s">
        <v>1295</v>
      </c>
      <c r="Q41" t="s">
        <v>1696</v>
      </c>
      <c r="R41" t="s">
        <v>1144</v>
      </c>
      <c r="S41" t="s">
        <v>1265</v>
      </c>
      <c r="T41" t="s">
        <v>1697</v>
      </c>
      <c r="U41" t="s">
        <v>1698</v>
      </c>
      <c r="V41" t="s">
        <v>1699</v>
      </c>
      <c r="W41" t="s">
        <v>1203</v>
      </c>
      <c r="X41" t="s">
        <v>1348</v>
      </c>
      <c r="Y41" t="s">
        <v>1341</v>
      </c>
    </row>
    <row r="42" spans="1:25" x14ac:dyDescent="0.25">
      <c r="A42" t="s">
        <v>584</v>
      </c>
      <c r="B42" t="s">
        <v>1700</v>
      </c>
      <c r="C42" t="s">
        <v>1313</v>
      </c>
      <c r="D42" t="s">
        <v>1352</v>
      </c>
      <c r="E42" t="s">
        <v>1269</v>
      </c>
      <c r="F42" t="s">
        <v>1656</v>
      </c>
      <c r="G42" t="s">
        <v>1701</v>
      </c>
      <c r="H42" t="s">
        <v>1702</v>
      </c>
      <c r="I42" t="s">
        <v>1338</v>
      </c>
      <c r="J42" t="s">
        <v>1676</v>
      </c>
      <c r="K42" t="s">
        <v>1315</v>
      </c>
      <c r="L42" t="s">
        <v>1289</v>
      </c>
      <c r="M42" t="s">
        <v>1703</v>
      </c>
      <c r="N42" t="s">
        <v>1704</v>
      </c>
      <c r="O42" t="s">
        <v>1448</v>
      </c>
      <c r="P42" t="s">
        <v>1111</v>
      </c>
      <c r="Q42" t="s">
        <v>1203</v>
      </c>
      <c r="R42" t="s">
        <v>1623</v>
      </c>
      <c r="S42" t="s">
        <v>1705</v>
      </c>
      <c r="T42" t="s">
        <v>1706</v>
      </c>
      <c r="U42" t="s">
        <v>1319</v>
      </c>
      <c r="V42" t="s">
        <v>1159</v>
      </c>
      <c r="W42" t="s">
        <v>1116</v>
      </c>
      <c r="X42" t="s">
        <v>1707</v>
      </c>
      <c r="Y42" t="s">
        <v>1708</v>
      </c>
    </row>
    <row r="43" spans="1:25" x14ac:dyDescent="0.25">
      <c r="A43" t="s">
        <v>572</v>
      </c>
      <c r="B43" t="s">
        <v>1709</v>
      </c>
      <c r="C43" t="s">
        <v>1591</v>
      </c>
      <c r="D43" t="s">
        <v>1352</v>
      </c>
      <c r="E43" t="s">
        <v>1228</v>
      </c>
      <c r="F43" t="s">
        <v>1521</v>
      </c>
      <c r="G43" t="s">
        <v>1710</v>
      </c>
      <c r="H43" t="s">
        <v>1711</v>
      </c>
      <c r="I43" t="s">
        <v>1712</v>
      </c>
      <c r="J43" t="s">
        <v>1421</v>
      </c>
      <c r="K43" t="s">
        <v>1269</v>
      </c>
      <c r="L43" t="s">
        <v>1476</v>
      </c>
      <c r="M43" t="s">
        <v>1713</v>
      </c>
      <c r="N43" t="s">
        <v>1714</v>
      </c>
      <c r="O43" t="s">
        <v>1111</v>
      </c>
      <c r="P43" t="s">
        <v>1166</v>
      </c>
      <c r="Q43" t="s">
        <v>1213</v>
      </c>
      <c r="R43" t="s">
        <v>1331</v>
      </c>
      <c r="S43" t="s">
        <v>1130</v>
      </c>
      <c r="T43" t="s">
        <v>1715</v>
      </c>
      <c r="U43" t="s">
        <v>1666</v>
      </c>
      <c r="V43" t="s">
        <v>1659</v>
      </c>
      <c r="W43" t="s">
        <v>1603</v>
      </c>
      <c r="X43" t="s">
        <v>1712</v>
      </c>
      <c r="Y43" t="s">
        <v>1444</v>
      </c>
    </row>
    <row r="44" spans="1:25" x14ac:dyDescent="0.25">
      <c r="A44" t="s">
        <v>534</v>
      </c>
      <c r="B44" t="s">
        <v>1716</v>
      </c>
      <c r="C44" t="s">
        <v>1717</v>
      </c>
      <c r="D44" t="s">
        <v>1272</v>
      </c>
      <c r="E44" t="s">
        <v>1603</v>
      </c>
      <c r="F44" t="s">
        <v>1627</v>
      </c>
      <c r="G44" t="s">
        <v>1718</v>
      </c>
      <c r="H44" t="s">
        <v>1719</v>
      </c>
      <c r="I44" t="s">
        <v>1379</v>
      </c>
      <c r="J44" t="s">
        <v>1321</v>
      </c>
      <c r="K44" t="s">
        <v>1567</v>
      </c>
      <c r="L44" t="s">
        <v>1306</v>
      </c>
      <c r="M44" t="s">
        <v>1720</v>
      </c>
      <c r="N44" t="s">
        <v>1721</v>
      </c>
      <c r="O44" t="s">
        <v>1172</v>
      </c>
      <c r="P44" t="s">
        <v>1722</v>
      </c>
      <c r="Q44" t="s">
        <v>1128</v>
      </c>
      <c r="R44" t="s">
        <v>1577</v>
      </c>
      <c r="S44" t="s">
        <v>1723</v>
      </c>
      <c r="T44" t="s">
        <v>1724</v>
      </c>
      <c r="U44" t="s">
        <v>1725</v>
      </c>
      <c r="V44" t="s">
        <v>1726</v>
      </c>
      <c r="W44" t="s">
        <v>1128</v>
      </c>
      <c r="X44" t="s">
        <v>1321</v>
      </c>
      <c r="Y44" t="s">
        <v>1727</v>
      </c>
    </row>
    <row r="45" spans="1:25" x14ac:dyDescent="0.25">
      <c r="A45" s="4" t="s">
        <v>559</v>
      </c>
      <c r="B45" s="4" t="s">
        <v>1728</v>
      </c>
      <c r="C45" s="4" t="s">
        <v>1729</v>
      </c>
      <c r="D45" s="4" t="s">
        <v>1730</v>
      </c>
      <c r="E45" s="4" t="s">
        <v>1168</v>
      </c>
      <c r="F45" s="4" t="s">
        <v>1731</v>
      </c>
      <c r="G45" s="4" t="s">
        <v>1732</v>
      </c>
      <c r="H45" s="4" t="s">
        <v>1733</v>
      </c>
      <c r="I45" s="4" t="s">
        <v>1734</v>
      </c>
      <c r="J45" s="4" t="s">
        <v>1735</v>
      </c>
      <c r="K45" s="4" t="s">
        <v>1263</v>
      </c>
      <c r="L45" s="4"/>
      <c r="M45" s="4" t="s">
        <v>1391</v>
      </c>
      <c r="N45" s="4" t="s">
        <v>1736</v>
      </c>
      <c r="O45" s="4" t="s">
        <v>1737</v>
      </c>
      <c r="P45" s="4" t="s">
        <v>1738</v>
      </c>
      <c r="Q45" s="4" t="s">
        <v>1315</v>
      </c>
      <c r="R45" s="4"/>
      <c r="S45" s="4" t="s">
        <v>1191</v>
      </c>
      <c r="T45" s="4" t="s">
        <v>1739</v>
      </c>
      <c r="U45" s="4" t="s">
        <v>1740</v>
      </c>
      <c r="V45" s="4" t="s">
        <v>1741</v>
      </c>
      <c r="W45" s="4" t="s">
        <v>1603</v>
      </c>
      <c r="X45" s="4" t="s">
        <v>1742</v>
      </c>
      <c r="Y45" s="4" t="s">
        <v>1641</v>
      </c>
    </row>
    <row r="47" spans="1:25" x14ac:dyDescent="0.25">
      <c r="A47" t="s">
        <v>113</v>
      </c>
    </row>
    <row r="48" spans="1:25" x14ac:dyDescent="0.25">
      <c r="A48" t="s">
        <v>994</v>
      </c>
    </row>
  </sheetData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Y90"/>
  <sheetViews>
    <sheetView workbookViewId="0"/>
  </sheetViews>
  <sheetFormatPr defaultColWidth="11.42578125" defaultRowHeight="15" x14ac:dyDescent="0.25"/>
  <cols>
    <col min="1" max="1" width="54.7109375" customWidth="1"/>
    <col min="2" max="25" width="7.7109375" customWidth="1"/>
  </cols>
  <sheetData>
    <row r="1" spans="1:25" x14ac:dyDescent="0.25">
      <c r="A1" s="4" t="s">
        <v>62</v>
      </c>
    </row>
    <row r="2" spans="1:25" ht="102" x14ac:dyDescent="0.25">
      <c r="A2" s="3" t="s">
        <v>64</v>
      </c>
      <c r="B2" s="3" t="s">
        <v>1083</v>
      </c>
      <c r="C2" s="3" t="s">
        <v>1084</v>
      </c>
      <c r="D2" s="3" t="s">
        <v>1085</v>
      </c>
      <c r="E2" s="3" t="s">
        <v>1086</v>
      </c>
      <c r="F2" s="3" t="s">
        <v>1087</v>
      </c>
      <c r="G2" s="3" t="s">
        <v>1088</v>
      </c>
      <c r="H2" s="3" t="s">
        <v>1089</v>
      </c>
      <c r="I2" s="3" t="s">
        <v>1090</v>
      </c>
      <c r="J2" s="3" t="s">
        <v>1091</v>
      </c>
      <c r="K2" s="3" t="s">
        <v>1092</v>
      </c>
      <c r="L2" s="3" t="s">
        <v>1093</v>
      </c>
      <c r="M2" s="3" t="s">
        <v>1094</v>
      </c>
      <c r="N2" s="3" t="s">
        <v>1095</v>
      </c>
      <c r="O2" s="3" t="s">
        <v>1096</v>
      </c>
      <c r="P2" s="3" t="s">
        <v>1097</v>
      </c>
      <c r="Q2" s="3" t="s">
        <v>1098</v>
      </c>
      <c r="R2" s="3" t="s">
        <v>1099</v>
      </c>
      <c r="S2" s="3" t="s">
        <v>1100</v>
      </c>
      <c r="T2" s="3" t="s">
        <v>1101</v>
      </c>
      <c r="U2" s="3" t="s">
        <v>1102</v>
      </c>
      <c r="V2" s="3" t="s">
        <v>1103</v>
      </c>
      <c r="W2" s="3" t="s">
        <v>1104</v>
      </c>
      <c r="X2" s="3" t="s">
        <v>1105</v>
      </c>
      <c r="Y2" s="3" t="s">
        <v>1106</v>
      </c>
    </row>
    <row r="3" spans="1:25" x14ac:dyDescent="0.25">
      <c r="A3" t="s">
        <v>1743</v>
      </c>
      <c r="B3" t="s">
        <v>1149</v>
      </c>
      <c r="C3" t="s">
        <v>1744</v>
      </c>
      <c r="D3" t="s">
        <v>1139</v>
      </c>
      <c r="E3" t="s">
        <v>1139</v>
      </c>
      <c r="F3" t="s">
        <v>193</v>
      </c>
      <c r="G3" t="s">
        <v>64</v>
      </c>
      <c r="H3" t="s">
        <v>1623</v>
      </c>
      <c r="I3" t="s">
        <v>1745</v>
      </c>
      <c r="J3" t="s">
        <v>1139</v>
      </c>
      <c r="K3" t="s">
        <v>1139</v>
      </c>
      <c r="L3" t="s">
        <v>1139</v>
      </c>
      <c r="M3" t="s">
        <v>1139</v>
      </c>
      <c r="N3" t="s">
        <v>1406</v>
      </c>
      <c r="O3" t="s">
        <v>1744</v>
      </c>
      <c r="P3" t="s">
        <v>1139</v>
      </c>
      <c r="Q3" t="s">
        <v>1139</v>
      </c>
      <c r="R3" t="s">
        <v>193</v>
      </c>
      <c r="S3" t="s">
        <v>64</v>
      </c>
      <c r="T3" t="s">
        <v>1286</v>
      </c>
      <c r="U3" t="s">
        <v>1134</v>
      </c>
      <c r="V3" t="s">
        <v>1141</v>
      </c>
      <c r="W3" t="s">
        <v>1567</v>
      </c>
      <c r="X3" t="s">
        <v>1139</v>
      </c>
      <c r="Y3" t="s">
        <v>1139</v>
      </c>
    </row>
    <row r="4" spans="1:25" x14ac:dyDescent="0.25">
      <c r="A4" t="s">
        <v>1746</v>
      </c>
      <c r="B4" t="s">
        <v>1339</v>
      </c>
      <c r="C4" t="s">
        <v>1131</v>
      </c>
      <c r="D4" t="s">
        <v>1163</v>
      </c>
      <c r="E4" t="s">
        <v>1146</v>
      </c>
      <c r="F4" t="s">
        <v>1139</v>
      </c>
      <c r="G4" t="s">
        <v>1139</v>
      </c>
      <c r="H4" t="s">
        <v>1117</v>
      </c>
      <c r="I4" t="s">
        <v>1134</v>
      </c>
      <c r="J4" t="s">
        <v>1134</v>
      </c>
      <c r="K4" t="s">
        <v>1747</v>
      </c>
      <c r="L4" t="s">
        <v>1139</v>
      </c>
      <c r="M4" t="s">
        <v>1139</v>
      </c>
      <c r="N4" t="s">
        <v>1296</v>
      </c>
      <c r="O4" t="s">
        <v>803</v>
      </c>
      <c r="P4" t="s">
        <v>1139</v>
      </c>
      <c r="Q4" t="s">
        <v>1139</v>
      </c>
      <c r="R4" t="s">
        <v>1139</v>
      </c>
      <c r="S4" t="s">
        <v>1139</v>
      </c>
      <c r="T4" t="s">
        <v>1748</v>
      </c>
      <c r="U4" t="s">
        <v>1160</v>
      </c>
      <c r="V4" t="s">
        <v>1307</v>
      </c>
      <c r="W4" t="s">
        <v>1749</v>
      </c>
      <c r="X4" t="s">
        <v>1137</v>
      </c>
      <c r="Y4" t="s">
        <v>1708</v>
      </c>
    </row>
    <row r="5" spans="1:25" x14ac:dyDescent="0.25">
      <c r="A5" t="s">
        <v>1750</v>
      </c>
      <c r="B5" t="s">
        <v>1751</v>
      </c>
      <c r="C5" t="s">
        <v>193</v>
      </c>
      <c r="D5" t="s">
        <v>193</v>
      </c>
      <c r="E5" t="s">
        <v>64</v>
      </c>
      <c r="F5" t="s">
        <v>193</v>
      </c>
      <c r="G5" t="s">
        <v>64</v>
      </c>
      <c r="H5" t="s">
        <v>1163</v>
      </c>
      <c r="I5" t="s">
        <v>1745</v>
      </c>
      <c r="J5" t="s">
        <v>1139</v>
      </c>
      <c r="K5" t="s">
        <v>1139</v>
      </c>
      <c r="L5" t="s">
        <v>1139</v>
      </c>
      <c r="M5" t="s">
        <v>1139</v>
      </c>
      <c r="N5" t="s">
        <v>1157</v>
      </c>
      <c r="O5" t="s">
        <v>1752</v>
      </c>
      <c r="P5" t="s">
        <v>1139</v>
      </c>
      <c r="Q5" t="s">
        <v>1139</v>
      </c>
      <c r="R5" t="s">
        <v>1139</v>
      </c>
      <c r="S5" t="s">
        <v>1139</v>
      </c>
      <c r="T5" t="s">
        <v>1155</v>
      </c>
      <c r="U5" t="s">
        <v>1744</v>
      </c>
      <c r="V5" t="s">
        <v>1139</v>
      </c>
      <c r="W5" t="s">
        <v>1139</v>
      </c>
      <c r="X5" t="s">
        <v>1139</v>
      </c>
      <c r="Y5" t="s">
        <v>1139</v>
      </c>
    </row>
    <row r="6" spans="1:25" x14ac:dyDescent="0.25">
      <c r="A6" t="s">
        <v>1753</v>
      </c>
      <c r="B6" t="s">
        <v>193</v>
      </c>
      <c r="C6" t="s">
        <v>193</v>
      </c>
      <c r="D6" t="s">
        <v>193</v>
      </c>
      <c r="E6" t="s">
        <v>64</v>
      </c>
      <c r="F6" t="s">
        <v>193</v>
      </c>
      <c r="G6" t="s">
        <v>64</v>
      </c>
      <c r="H6" t="s">
        <v>193</v>
      </c>
      <c r="I6" t="s">
        <v>193</v>
      </c>
      <c r="J6" t="s">
        <v>193</v>
      </c>
      <c r="K6" t="s">
        <v>64</v>
      </c>
      <c r="L6" t="s">
        <v>193</v>
      </c>
      <c r="M6" t="s">
        <v>64</v>
      </c>
      <c r="N6" t="s">
        <v>1752</v>
      </c>
      <c r="O6" t="s">
        <v>193</v>
      </c>
      <c r="P6" t="s">
        <v>193</v>
      </c>
      <c r="Q6" t="s">
        <v>64</v>
      </c>
      <c r="R6" t="s">
        <v>193</v>
      </c>
      <c r="S6" t="s">
        <v>64</v>
      </c>
      <c r="T6" t="s">
        <v>1752</v>
      </c>
      <c r="U6" t="s">
        <v>193</v>
      </c>
      <c r="V6" t="s">
        <v>193</v>
      </c>
      <c r="W6" t="s">
        <v>64</v>
      </c>
      <c r="X6" t="s">
        <v>193</v>
      </c>
      <c r="Y6" t="s">
        <v>64</v>
      </c>
    </row>
    <row r="7" spans="1:25" x14ac:dyDescent="0.25">
      <c r="A7" t="s">
        <v>1754</v>
      </c>
      <c r="B7" t="s">
        <v>1755</v>
      </c>
      <c r="C7" t="s">
        <v>1617</v>
      </c>
      <c r="D7" t="s">
        <v>1152</v>
      </c>
      <c r="E7" t="s">
        <v>1756</v>
      </c>
      <c r="F7" t="s">
        <v>1141</v>
      </c>
      <c r="G7" t="s">
        <v>1757</v>
      </c>
      <c r="H7" t="s">
        <v>1339</v>
      </c>
      <c r="I7" t="s">
        <v>1157</v>
      </c>
      <c r="J7" t="s">
        <v>1137</v>
      </c>
      <c r="K7" t="s">
        <v>1263</v>
      </c>
      <c r="L7" t="s">
        <v>1139</v>
      </c>
      <c r="M7" t="s">
        <v>1139</v>
      </c>
      <c r="N7" t="s">
        <v>1626</v>
      </c>
      <c r="O7" t="s">
        <v>1131</v>
      </c>
      <c r="P7" t="s">
        <v>1163</v>
      </c>
      <c r="Q7" t="s">
        <v>1747</v>
      </c>
      <c r="R7" t="s">
        <v>1141</v>
      </c>
      <c r="S7" t="s">
        <v>1758</v>
      </c>
      <c r="T7" t="s">
        <v>1759</v>
      </c>
      <c r="U7" t="s">
        <v>1760</v>
      </c>
      <c r="V7" t="s">
        <v>1149</v>
      </c>
      <c r="W7" t="s">
        <v>1749</v>
      </c>
      <c r="X7" t="s">
        <v>1761</v>
      </c>
      <c r="Y7" t="s">
        <v>1366</v>
      </c>
    </row>
    <row r="8" spans="1:25" x14ac:dyDescent="0.25">
      <c r="A8" t="s">
        <v>1762</v>
      </c>
      <c r="B8" t="s">
        <v>1177</v>
      </c>
      <c r="C8" t="s">
        <v>1141</v>
      </c>
      <c r="D8" t="s">
        <v>1141</v>
      </c>
      <c r="E8" t="s">
        <v>900</v>
      </c>
      <c r="F8" t="s">
        <v>1139</v>
      </c>
      <c r="G8" t="s">
        <v>1139</v>
      </c>
      <c r="H8" t="s">
        <v>1214</v>
      </c>
      <c r="I8" t="s">
        <v>1134</v>
      </c>
      <c r="J8" t="s">
        <v>1134</v>
      </c>
      <c r="K8" t="s">
        <v>1763</v>
      </c>
      <c r="L8" t="s">
        <v>1139</v>
      </c>
      <c r="M8" t="s">
        <v>1139</v>
      </c>
      <c r="N8" t="s">
        <v>1409</v>
      </c>
      <c r="O8" t="s">
        <v>1134</v>
      </c>
      <c r="P8" t="s">
        <v>1134</v>
      </c>
      <c r="Q8" t="s">
        <v>1269</v>
      </c>
      <c r="R8" t="s">
        <v>1139</v>
      </c>
      <c r="S8" t="s">
        <v>1139</v>
      </c>
      <c r="T8" t="s">
        <v>1764</v>
      </c>
      <c r="U8" t="s">
        <v>1161</v>
      </c>
      <c r="V8" t="s">
        <v>1161</v>
      </c>
      <c r="W8" t="s">
        <v>1203</v>
      </c>
      <c r="X8" t="s">
        <v>1765</v>
      </c>
      <c r="Y8" t="s">
        <v>1766</v>
      </c>
    </row>
    <row r="9" spans="1:25" x14ac:dyDescent="0.25">
      <c r="A9" t="s">
        <v>1767</v>
      </c>
      <c r="B9" t="s">
        <v>1751</v>
      </c>
      <c r="C9" t="s">
        <v>193</v>
      </c>
      <c r="D9" t="s">
        <v>193</v>
      </c>
      <c r="E9" t="s">
        <v>64</v>
      </c>
      <c r="F9" t="s">
        <v>193</v>
      </c>
      <c r="G9" t="s">
        <v>64</v>
      </c>
      <c r="H9" t="s">
        <v>1768</v>
      </c>
      <c r="I9" t="s">
        <v>193</v>
      </c>
      <c r="J9" t="s">
        <v>193</v>
      </c>
      <c r="K9" t="s">
        <v>64</v>
      </c>
      <c r="L9" t="s">
        <v>193</v>
      </c>
      <c r="M9" t="s">
        <v>64</v>
      </c>
      <c r="N9" t="s">
        <v>1623</v>
      </c>
      <c r="O9" t="s">
        <v>193</v>
      </c>
      <c r="P9" t="s">
        <v>193</v>
      </c>
      <c r="Q9" t="s">
        <v>64</v>
      </c>
      <c r="R9" t="s">
        <v>193</v>
      </c>
      <c r="S9" t="s">
        <v>64</v>
      </c>
      <c r="T9" t="s">
        <v>1295</v>
      </c>
      <c r="U9" t="s">
        <v>193</v>
      </c>
      <c r="V9" t="s">
        <v>193</v>
      </c>
      <c r="W9" t="s">
        <v>64</v>
      </c>
      <c r="X9" t="s">
        <v>193</v>
      </c>
      <c r="Y9" t="s">
        <v>64</v>
      </c>
    </row>
    <row r="10" spans="1:25" x14ac:dyDescent="0.25">
      <c r="A10" t="s">
        <v>1769</v>
      </c>
      <c r="B10" t="s">
        <v>193</v>
      </c>
      <c r="C10" t="s">
        <v>193</v>
      </c>
      <c r="D10" t="s">
        <v>193</v>
      </c>
      <c r="E10" t="s">
        <v>64</v>
      </c>
      <c r="F10" t="s">
        <v>193</v>
      </c>
      <c r="G10" t="s">
        <v>64</v>
      </c>
      <c r="H10" t="s">
        <v>193</v>
      </c>
      <c r="I10" t="s">
        <v>193</v>
      </c>
      <c r="J10" t="s">
        <v>193</v>
      </c>
      <c r="K10" t="s">
        <v>64</v>
      </c>
      <c r="L10" t="s">
        <v>193</v>
      </c>
      <c r="M10" t="s">
        <v>64</v>
      </c>
      <c r="N10" t="s">
        <v>1610</v>
      </c>
      <c r="O10" t="s">
        <v>1752</v>
      </c>
      <c r="P10" t="s">
        <v>1139</v>
      </c>
      <c r="Q10" t="s">
        <v>1139</v>
      </c>
      <c r="R10" t="s">
        <v>1139</v>
      </c>
      <c r="S10" t="s">
        <v>1139</v>
      </c>
      <c r="T10" t="s">
        <v>1610</v>
      </c>
      <c r="U10" t="s">
        <v>1752</v>
      </c>
      <c r="V10" t="s">
        <v>1139</v>
      </c>
      <c r="W10" t="s">
        <v>1139</v>
      </c>
      <c r="X10" t="s">
        <v>1139</v>
      </c>
      <c r="Y10" t="s">
        <v>1139</v>
      </c>
    </row>
    <row r="11" spans="1:25" x14ac:dyDescent="0.25">
      <c r="A11" t="s">
        <v>1770</v>
      </c>
      <c r="B11" t="s">
        <v>1619</v>
      </c>
      <c r="C11" t="s">
        <v>193</v>
      </c>
      <c r="D11" t="s">
        <v>193</v>
      </c>
      <c r="E11" t="s">
        <v>64</v>
      </c>
      <c r="F11" t="s">
        <v>193</v>
      </c>
      <c r="G11" t="s">
        <v>64</v>
      </c>
      <c r="H11" t="s">
        <v>1619</v>
      </c>
      <c r="I11" t="s">
        <v>1752</v>
      </c>
      <c r="J11" t="s">
        <v>1139</v>
      </c>
      <c r="K11" t="s">
        <v>1139</v>
      </c>
      <c r="L11" t="s">
        <v>1139</v>
      </c>
      <c r="M11" t="s">
        <v>1139</v>
      </c>
      <c r="N11" t="s">
        <v>1137</v>
      </c>
      <c r="O11" t="s">
        <v>193</v>
      </c>
      <c r="P11" t="s">
        <v>193</v>
      </c>
      <c r="Q11" t="s">
        <v>64</v>
      </c>
      <c r="R11" t="s">
        <v>193</v>
      </c>
      <c r="S11" t="s">
        <v>64</v>
      </c>
      <c r="T11" t="s">
        <v>1155</v>
      </c>
      <c r="U11" t="s">
        <v>1752</v>
      </c>
      <c r="V11" t="s">
        <v>1139</v>
      </c>
      <c r="W11" t="s">
        <v>1139</v>
      </c>
      <c r="X11" t="s">
        <v>1139</v>
      </c>
      <c r="Y11" t="s">
        <v>1139</v>
      </c>
    </row>
    <row r="12" spans="1:25" x14ac:dyDescent="0.25">
      <c r="A12" t="s">
        <v>1771</v>
      </c>
      <c r="B12" t="s">
        <v>1629</v>
      </c>
      <c r="C12" t="s">
        <v>1619</v>
      </c>
      <c r="D12" t="s">
        <v>1137</v>
      </c>
      <c r="E12" t="s">
        <v>1213</v>
      </c>
      <c r="F12" t="s">
        <v>1139</v>
      </c>
      <c r="G12" t="s">
        <v>1139</v>
      </c>
      <c r="H12" t="s">
        <v>1772</v>
      </c>
      <c r="I12" t="s">
        <v>1615</v>
      </c>
      <c r="J12" t="s">
        <v>1131</v>
      </c>
      <c r="K12" t="s">
        <v>201</v>
      </c>
      <c r="L12" t="s">
        <v>1141</v>
      </c>
      <c r="M12" t="s">
        <v>1147</v>
      </c>
      <c r="N12" t="s">
        <v>1773</v>
      </c>
      <c r="O12" t="s">
        <v>1610</v>
      </c>
      <c r="P12" t="s">
        <v>1617</v>
      </c>
      <c r="Q12" t="s">
        <v>1213</v>
      </c>
      <c r="R12" t="s">
        <v>1751</v>
      </c>
      <c r="S12" t="s">
        <v>1774</v>
      </c>
      <c r="T12" t="s">
        <v>1775</v>
      </c>
      <c r="U12" t="s">
        <v>1656</v>
      </c>
      <c r="V12" t="s">
        <v>1289</v>
      </c>
      <c r="W12" t="s">
        <v>900</v>
      </c>
      <c r="X12" t="s">
        <v>1615</v>
      </c>
      <c r="Y12" t="s">
        <v>1703</v>
      </c>
    </row>
    <row r="13" spans="1:25" x14ac:dyDescent="0.25">
      <c r="A13" t="s">
        <v>1776</v>
      </c>
      <c r="B13" t="s">
        <v>1759</v>
      </c>
      <c r="C13" t="s">
        <v>1200</v>
      </c>
      <c r="D13" t="s">
        <v>1155</v>
      </c>
      <c r="E13" t="s">
        <v>1116</v>
      </c>
      <c r="F13" t="s">
        <v>1152</v>
      </c>
      <c r="G13" t="s">
        <v>1777</v>
      </c>
      <c r="H13" t="s">
        <v>1759</v>
      </c>
      <c r="I13" t="s">
        <v>1289</v>
      </c>
      <c r="J13" t="s">
        <v>1289</v>
      </c>
      <c r="K13" t="s">
        <v>1778</v>
      </c>
      <c r="L13" t="s">
        <v>1615</v>
      </c>
      <c r="M13" t="s">
        <v>1703</v>
      </c>
      <c r="N13" t="s">
        <v>1779</v>
      </c>
      <c r="O13" t="s">
        <v>1134</v>
      </c>
      <c r="P13" t="s">
        <v>1134</v>
      </c>
      <c r="Q13" t="s">
        <v>1375</v>
      </c>
      <c r="R13" t="s">
        <v>1139</v>
      </c>
      <c r="S13" t="s">
        <v>1139</v>
      </c>
      <c r="T13" t="s">
        <v>1780</v>
      </c>
      <c r="U13" t="s">
        <v>1198</v>
      </c>
      <c r="V13" t="s">
        <v>1494</v>
      </c>
      <c r="W13" t="s">
        <v>1156</v>
      </c>
      <c r="X13" t="s">
        <v>1150</v>
      </c>
      <c r="Y13" t="s">
        <v>1509</v>
      </c>
    </row>
    <row r="14" spans="1:25" x14ac:dyDescent="0.25">
      <c r="A14" t="s">
        <v>1781</v>
      </c>
      <c r="B14" t="s">
        <v>1782</v>
      </c>
      <c r="C14" t="s">
        <v>1145</v>
      </c>
      <c r="D14" t="s">
        <v>1160</v>
      </c>
      <c r="E14" t="s">
        <v>1151</v>
      </c>
      <c r="F14" t="s">
        <v>1617</v>
      </c>
      <c r="G14" t="s">
        <v>1783</v>
      </c>
      <c r="H14" t="s">
        <v>1466</v>
      </c>
      <c r="I14" t="s">
        <v>1155</v>
      </c>
      <c r="J14" t="s">
        <v>1145</v>
      </c>
      <c r="K14" t="s">
        <v>1253</v>
      </c>
      <c r="L14" t="s">
        <v>1615</v>
      </c>
      <c r="M14" t="s">
        <v>1784</v>
      </c>
      <c r="N14" t="s">
        <v>1785</v>
      </c>
      <c r="O14" t="s">
        <v>1149</v>
      </c>
      <c r="P14" t="s">
        <v>1297</v>
      </c>
      <c r="Q14" t="s">
        <v>1786</v>
      </c>
      <c r="R14" t="s">
        <v>1613</v>
      </c>
      <c r="S14" t="s">
        <v>1135</v>
      </c>
      <c r="T14" t="s">
        <v>1787</v>
      </c>
      <c r="U14" t="s">
        <v>1348</v>
      </c>
      <c r="V14" t="s">
        <v>1193</v>
      </c>
      <c r="W14" t="s">
        <v>1618</v>
      </c>
      <c r="X14" t="s">
        <v>1627</v>
      </c>
      <c r="Y14" t="s">
        <v>1612</v>
      </c>
    </row>
    <row r="15" spans="1:25" x14ac:dyDescent="0.25">
      <c r="A15" t="s">
        <v>1788</v>
      </c>
      <c r="B15" t="s">
        <v>1789</v>
      </c>
      <c r="C15" t="s">
        <v>1149</v>
      </c>
      <c r="D15" t="s">
        <v>1406</v>
      </c>
      <c r="E15" t="s">
        <v>1208</v>
      </c>
      <c r="F15" t="s">
        <v>1163</v>
      </c>
      <c r="G15" t="s">
        <v>1554</v>
      </c>
      <c r="H15" t="s">
        <v>1515</v>
      </c>
      <c r="I15" t="s">
        <v>1200</v>
      </c>
      <c r="J15" t="s">
        <v>1144</v>
      </c>
      <c r="K15" t="s">
        <v>1128</v>
      </c>
      <c r="L15" t="s">
        <v>1615</v>
      </c>
      <c r="M15" t="s">
        <v>1147</v>
      </c>
      <c r="N15" t="s">
        <v>1261</v>
      </c>
      <c r="O15" t="s">
        <v>1623</v>
      </c>
      <c r="P15" t="s">
        <v>1297</v>
      </c>
      <c r="Q15" t="s">
        <v>1340</v>
      </c>
      <c r="R15" t="s">
        <v>1131</v>
      </c>
      <c r="S15" t="s">
        <v>1391</v>
      </c>
      <c r="T15" t="s">
        <v>1790</v>
      </c>
      <c r="U15" t="s">
        <v>1539</v>
      </c>
      <c r="V15" t="s">
        <v>1791</v>
      </c>
      <c r="W15" t="s">
        <v>1365</v>
      </c>
      <c r="X15" t="s">
        <v>1344</v>
      </c>
      <c r="Y15" t="s">
        <v>1254</v>
      </c>
    </row>
    <row r="16" spans="1:25" x14ac:dyDescent="0.25">
      <c r="A16" t="s">
        <v>1792</v>
      </c>
      <c r="B16" t="s">
        <v>1376</v>
      </c>
      <c r="C16" t="s">
        <v>803</v>
      </c>
      <c r="D16" t="s">
        <v>1139</v>
      </c>
      <c r="E16" t="s">
        <v>1139</v>
      </c>
      <c r="F16" t="s">
        <v>1139</v>
      </c>
      <c r="G16" t="s">
        <v>1139</v>
      </c>
      <c r="H16" t="s">
        <v>1363</v>
      </c>
      <c r="I16" t="s">
        <v>1132</v>
      </c>
      <c r="J16" t="s">
        <v>1132</v>
      </c>
      <c r="K16" t="s">
        <v>1434</v>
      </c>
      <c r="L16" t="s">
        <v>1139</v>
      </c>
      <c r="M16" t="s">
        <v>1139</v>
      </c>
      <c r="N16" t="s">
        <v>1244</v>
      </c>
      <c r="O16" t="s">
        <v>803</v>
      </c>
      <c r="P16" t="s">
        <v>1139</v>
      </c>
      <c r="Q16" t="s">
        <v>1139</v>
      </c>
      <c r="R16" t="s">
        <v>193</v>
      </c>
      <c r="S16" t="s">
        <v>64</v>
      </c>
      <c r="T16" t="s">
        <v>1793</v>
      </c>
      <c r="U16" t="s">
        <v>1610</v>
      </c>
      <c r="V16" t="s">
        <v>1530</v>
      </c>
      <c r="W16" t="s">
        <v>1320</v>
      </c>
      <c r="X16" t="s">
        <v>1751</v>
      </c>
      <c r="Y16" t="s">
        <v>1794</v>
      </c>
    </row>
    <row r="17" spans="1:25" x14ac:dyDescent="0.25">
      <c r="A17" t="s">
        <v>1795</v>
      </c>
      <c r="B17" t="s">
        <v>1496</v>
      </c>
      <c r="C17" t="s">
        <v>1200</v>
      </c>
      <c r="D17" t="s">
        <v>1796</v>
      </c>
      <c r="E17" t="s">
        <v>1797</v>
      </c>
      <c r="F17" t="s">
        <v>1157</v>
      </c>
      <c r="G17" t="s">
        <v>1798</v>
      </c>
      <c r="H17" t="s">
        <v>1698</v>
      </c>
      <c r="I17" t="s">
        <v>1144</v>
      </c>
      <c r="J17" t="s">
        <v>1160</v>
      </c>
      <c r="K17" t="s">
        <v>1618</v>
      </c>
      <c r="L17" t="s">
        <v>1157</v>
      </c>
      <c r="M17" t="s">
        <v>1327</v>
      </c>
      <c r="N17" t="s">
        <v>1300</v>
      </c>
      <c r="O17" t="s">
        <v>1610</v>
      </c>
      <c r="P17" t="s">
        <v>1617</v>
      </c>
      <c r="Q17" t="s">
        <v>1162</v>
      </c>
      <c r="R17" t="s">
        <v>1765</v>
      </c>
      <c r="S17" t="s">
        <v>1718</v>
      </c>
      <c r="T17" t="s">
        <v>1799</v>
      </c>
      <c r="U17" t="s">
        <v>1361</v>
      </c>
      <c r="V17" t="s">
        <v>1123</v>
      </c>
      <c r="W17" t="s">
        <v>1800</v>
      </c>
      <c r="X17" t="s">
        <v>1145</v>
      </c>
      <c r="Y17" t="s">
        <v>1801</v>
      </c>
    </row>
    <row r="18" spans="1:25" x14ac:dyDescent="0.25">
      <c r="A18" t="s">
        <v>1802</v>
      </c>
      <c r="B18" t="s">
        <v>1163</v>
      </c>
      <c r="C18" t="s">
        <v>1752</v>
      </c>
      <c r="D18" t="s">
        <v>1139</v>
      </c>
      <c r="E18" t="s">
        <v>1139</v>
      </c>
      <c r="F18" t="s">
        <v>1139</v>
      </c>
      <c r="G18" t="s">
        <v>1139</v>
      </c>
      <c r="H18" t="s">
        <v>1768</v>
      </c>
      <c r="I18" t="s">
        <v>193</v>
      </c>
      <c r="J18" t="s">
        <v>193</v>
      </c>
      <c r="K18" t="s">
        <v>64</v>
      </c>
      <c r="L18" t="s">
        <v>193</v>
      </c>
      <c r="M18" t="s">
        <v>64</v>
      </c>
      <c r="N18" t="s">
        <v>1744</v>
      </c>
      <c r="O18" t="s">
        <v>193</v>
      </c>
      <c r="P18" t="s">
        <v>193</v>
      </c>
      <c r="Q18" t="s">
        <v>64</v>
      </c>
      <c r="R18" t="s">
        <v>193</v>
      </c>
      <c r="S18" t="s">
        <v>64</v>
      </c>
      <c r="T18" t="s">
        <v>1169</v>
      </c>
      <c r="U18" t="s">
        <v>1752</v>
      </c>
      <c r="V18" t="s">
        <v>1139</v>
      </c>
      <c r="W18" t="s">
        <v>1139</v>
      </c>
      <c r="X18" t="s">
        <v>1139</v>
      </c>
      <c r="Y18" t="s">
        <v>1139</v>
      </c>
    </row>
    <row r="19" spans="1:25" x14ac:dyDescent="0.25">
      <c r="A19" t="s">
        <v>1803</v>
      </c>
      <c r="B19" t="s">
        <v>1592</v>
      </c>
      <c r="C19" t="s">
        <v>1765</v>
      </c>
      <c r="D19" t="s">
        <v>1765</v>
      </c>
      <c r="E19" t="s">
        <v>1133</v>
      </c>
      <c r="F19" t="s">
        <v>1139</v>
      </c>
      <c r="G19" t="s">
        <v>1139</v>
      </c>
      <c r="H19" t="s">
        <v>1169</v>
      </c>
      <c r="I19" t="s">
        <v>803</v>
      </c>
      <c r="J19" t="s">
        <v>1139</v>
      </c>
      <c r="K19" t="s">
        <v>1139</v>
      </c>
      <c r="L19" t="s">
        <v>1139</v>
      </c>
      <c r="M19" t="s">
        <v>1139</v>
      </c>
      <c r="N19" t="s">
        <v>1406</v>
      </c>
      <c r="O19" t="s">
        <v>1744</v>
      </c>
      <c r="P19" t="s">
        <v>1139</v>
      </c>
      <c r="Q19" t="s">
        <v>1139</v>
      </c>
      <c r="R19" t="s">
        <v>1139</v>
      </c>
      <c r="S19" t="s">
        <v>1139</v>
      </c>
      <c r="T19" t="s">
        <v>1488</v>
      </c>
      <c r="U19" t="s">
        <v>1163</v>
      </c>
      <c r="V19" t="s">
        <v>1163</v>
      </c>
      <c r="W19" t="s">
        <v>1618</v>
      </c>
      <c r="X19" t="s">
        <v>1765</v>
      </c>
      <c r="Y19" t="s">
        <v>1259</v>
      </c>
    </row>
    <row r="20" spans="1:25" x14ac:dyDescent="0.25">
      <c r="A20" t="s">
        <v>1804</v>
      </c>
      <c r="B20" t="s">
        <v>1582</v>
      </c>
      <c r="C20" t="s">
        <v>1765</v>
      </c>
      <c r="D20" t="s">
        <v>1765</v>
      </c>
      <c r="E20" t="s">
        <v>1219</v>
      </c>
      <c r="F20" t="s">
        <v>1139</v>
      </c>
      <c r="G20" t="s">
        <v>1139</v>
      </c>
      <c r="H20" t="s">
        <v>1521</v>
      </c>
      <c r="I20" t="s">
        <v>1765</v>
      </c>
      <c r="J20" t="s">
        <v>1765</v>
      </c>
      <c r="K20" t="s">
        <v>1805</v>
      </c>
      <c r="L20" t="s">
        <v>1139</v>
      </c>
      <c r="M20" t="s">
        <v>1139</v>
      </c>
      <c r="N20" t="s">
        <v>1760</v>
      </c>
      <c r="O20" t="s">
        <v>803</v>
      </c>
      <c r="P20" t="s">
        <v>1139</v>
      </c>
      <c r="Q20" t="s">
        <v>1139</v>
      </c>
      <c r="R20" t="s">
        <v>193</v>
      </c>
      <c r="S20" t="s">
        <v>64</v>
      </c>
      <c r="T20" t="s">
        <v>1212</v>
      </c>
      <c r="U20" t="s">
        <v>1152</v>
      </c>
      <c r="V20" t="s">
        <v>1615</v>
      </c>
      <c r="W20" t="s">
        <v>1190</v>
      </c>
      <c r="X20" t="s">
        <v>1751</v>
      </c>
      <c r="Y20" t="s">
        <v>1718</v>
      </c>
    </row>
    <row r="21" spans="1:25" x14ac:dyDescent="0.25">
      <c r="A21" t="s">
        <v>1806</v>
      </c>
      <c r="B21" t="s">
        <v>1141</v>
      </c>
      <c r="C21" t="s">
        <v>1745</v>
      </c>
      <c r="D21" t="s">
        <v>1139</v>
      </c>
      <c r="E21" t="s">
        <v>1139</v>
      </c>
      <c r="F21" t="s">
        <v>193</v>
      </c>
      <c r="G21" t="s">
        <v>64</v>
      </c>
      <c r="H21" t="s">
        <v>1761</v>
      </c>
      <c r="I21" t="s">
        <v>1744</v>
      </c>
      <c r="J21" t="s">
        <v>1139</v>
      </c>
      <c r="K21" t="s">
        <v>1139</v>
      </c>
      <c r="L21" t="s">
        <v>1139</v>
      </c>
      <c r="M21" t="s">
        <v>1139</v>
      </c>
      <c r="N21" t="s">
        <v>1613</v>
      </c>
      <c r="O21" t="s">
        <v>1751</v>
      </c>
      <c r="P21" t="s">
        <v>1751</v>
      </c>
      <c r="Q21" t="s">
        <v>1807</v>
      </c>
      <c r="R21" t="s">
        <v>1139</v>
      </c>
      <c r="S21" t="s">
        <v>1139</v>
      </c>
      <c r="T21" t="s">
        <v>1604</v>
      </c>
      <c r="U21" t="s">
        <v>1619</v>
      </c>
      <c r="V21" t="s">
        <v>1619</v>
      </c>
      <c r="W21" t="s">
        <v>1808</v>
      </c>
      <c r="X21" t="s">
        <v>1139</v>
      </c>
      <c r="Y21" t="s">
        <v>1139</v>
      </c>
    </row>
    <row r="22" spans="1:25" x14ac:dyDescent="0.25">
      <c r="A22" t="s">
        <v>1809</v>
      </c>
      <c r="B22" t="s">
        <v>1134</v>
      </c>
      <c r="C22" t="s">
        <v>193</v>
      </c>
      <c r="D22" t="s">
        <v>193</v>
      </c>
      <c r="E22" t="s">
        <v>64</v>
      </c>
      <c r="F22" t="s">
        <v>193</v>
      </c>
      <c r="G22" t="s">
        <v>64</v>
      </c>
      <c r="H22" t="s">
        <v>803</v>
      </c>
      <c r="I22" t="s">
        <v>1752</v>
      </c>
      <c r="J22" t="s">
        <v>1139</v>
      </c>
      <c r="K22" t="s">
        <v>1139</v>
      </c>
      <c r="L22" t="s">
        <v>1139</v>
      </c>
      <c r="M22" t="s">
        <v>1139</v>
      </c>
      <c r="N22" t="s">
        <v>1765</v>
      </c>
      <c r="O22" t="s">
        <v>193</v>
      </c>
      <c r="P22" t="s">
        <v>193</v>
      </c>
      <c r="Q22" t="s">
        <v>64</v>
      </c>
      <c r="R22" t="s">
        <v>193</v>
      </c>
      <c r="S22" t="s">
        <v>64</v>
      </c>
      <c r="T22" t="s">
        <v>1617</v>
      </c>
      <c r="U22" t="s">
        <v>1752</v>
      </c>
      <c r="V22" t="s">
        <v>1139</v>
      </c>
      <c r="W22" t="s">
        <v>1139</v>
      </c>
      <c r="X22" t="s">
        <v>1139</v>
      </c>
      <c r="Y22" t="s">
        <v>1139</v>
      </c>
    </row>
    <row r="23" spans="1:25" x14ac:dyDescent="0.25">
      <c r="A23" t="s">
        <v>1810</v>
      </c>
      <c r="B23" t="s">
        <v>1761</v>
      </c>
      <c r="C23" t="s">
        <v>1745</v>
      </c>
      <c r="D23" t="s">
        <v>1139</v>
      </c>
      <c r="E23" t="s">
        <v>1139</v>
      </c>
      <c r="F23" t="s">
        <v>1139</v>
      </c>
      <c r="G23" t="s">
        <v>1139</v>
      </c>
      <c r="H23" t="s">
        <v>1456</v>
      </c>
      <c r="I23" t="s">
        <v>1751</v>
      </c>
      <c r="J23" t="s">
        <v>1751</v>
      </c>
      <c r="K23" t="s">
        <v>1811</v>
      </c>
      <c r="L23" t="s">
        <v>1139</v>
      </c>
      <c r="M23" t="s">
        <v>1139</v>
      </c>
      <c r="N23" t="s">
        <v>1200</v>
      </c>
      <c r="O23" t="s">
        <v>1745</v>
      </c>
      <c r="P23" t="s">
        <v>1139</v>
      </c>
      <c r="Q23" t="s">
        <v>1139</v>
      </c>
      <c r="R23" t="s">
        <v>193</v>
      </c>
      <c r="S23" t="s">
        <v>64</v>
      </c>
      <c r="T23" t="s">
        <v>1292</v>
      </c>
      <c r="U23" t="s">
        <v>1137</v>
      </c>
      <c r="V23" t="s">
        <v>1137</v>
      </c>
      <c r="W23" t="s">
        <v>1749</v>
      </c>
      <c r="X23" t="s">
        <v>1139</v>
      </c>
      <c r="Y23" t="s">
        <v>1139</v>
      </c>
    </row>
    <row r="24" spans="1:25" x14ac:dyDescent="0.25">
      <c r="A24" t="s">
        <v>1812</v>
      </c>
      <c r="B24" t="s">
        <v>1295</v>
      </c>
      <c r="C24" t="s">
        <v>1157</v>
      </c>
      <c r="D24" t="s">
        <v>1157</v>
      </c>
      <c r="E24" t="s">
        <v>1813</v>
      </c>
      <c r="F24" t="s">
        <v>1141</v>
      </c>
      <c r="G24" t="s">
        <v>1814</v>
      </c>
      <c r="H24" t="s">
        <v>1815</v>
      </c>
      <c r="I24" t="s">
        <v>1745</v>
      </c>
      <c r="J24" t="s">
        <v>1139</v>
      </c>
      <c r="K24" t="s">
        <v>1139</v>
      </c>
      <c r="L24" t="s">
        <v>1139</v>
      </c>
      <c r="M24" t="s">
        <v>1139</v>
      </c>
      <c r="N24" t="s">
        <v>1521</v>
      </c>
      <c r="O24" t="s">
        <v>1137</v>
      </c>
      <c r="P24" t="s">
        <v>1137</v>
      </c>
      <c r="Q24" t="s">
        <v>1816</v>
      </c>
      <c r="R24" t="s">
        <v>1134</v>
      </c>
      <c r="S24" t="s">
        <v>1817</v>
      </c>
      <c r="T24" t="s">
        <v>1493</v>
      </c>
      <c r="U24" t="s">
        <v>1613</v>
      </c>
      <c r="V24" t="s">
        <v>1613</v>
      </c>
      <c r="W24" t="s">
        <v>1818</v>
      </c>
      <c r="X24" t="s">
        <v>1152</v>
      </c>
      <c r="Y24" t="s">
        <v>1819</v>
      </c>
    </row>
    <row r="25" spans="1:25" x14ac:dyDescent="0.25">
      <c r="A25" t="s">
        <v>1820</v>
      </c>
      <c r="B25" t="s">
        <v>1305</v>
      </c>
      <c r="C25" t="s">
        <v>803</v>
      </c>
      <c r="D25" t="s">
        <v>1139</v>
      </c>
      <c r="E25" t="s">
        <v>1139</v>
      </c>
      <c r="F25" t="s">
        <v>1139</v>
      </c>
      <c r="G25" t="s">
        <v>1139</v>
      </c>
      <c r="H25" t="s">
        <v>1760</v>
      </c>
      <c r="I25" t="s">
        <v>1141</v>
      </c>
      <c r="J25" t="s">
        <v>1141</v>
      </c>
      <c r="K25" t="s">
        <v>1821</v>
      </c>
      <c r="L25" t="s">
        <v>1139</v>
      </c>
      <c r="M25" t="s">
        <v>1139</v>
      </c>
      <c r="N25" t="s">
        <v>1307</v>
      </c>
      <c r="O25" t="s">
        <v>193</v>
      </c>
      <c r="P25" t="s">
        <v>193</v>
      </c>
      <c r="Q25" t="s">
        <v>64</v>
      </c>
      <c r="R25" t="s">
        <v>193</v>
      </c>
      <c r="S25" t="s">
        <v>64</v>
      </c>
      <c r="T25" t="s">
        <v>1626</v>
      </c>
      <c r="U25" t="s">
        <v>1157</v>
      </c>
      <c r="V25" t="s">
        <v>1619</v>
      </c>
      <c r="W25" t="s">
        <v>1179</v>
      </c>
      <c r="X25" t="s">
        <v>1139</v>
      </c>
      <c r="Y25" t="s">
        <v>1139</v>
      </c>
    </row>
    <row r="26" spans="1:25" x14ac:dyDescent="0.25">
      <c r="A26" t="s">
        <v>1822</v>
      </c>
      <c r="B26" t="s">
        <v>1412</v>
      </c>
      <c r="C26" t="s">
        <v>1745</v>
      </c>
      <c r="D26" t="s">
        <v>1139</v>
      </c>
      <c r="E26" t="s">
        <v>1139</v>
      </c>
      <c r="F26" t="s">
        <v>1139</v>
      </c>
      <c r="G26" t="s">
        <v>1139</v>
      </c>
      <c r="H26" t="s">
        <v>1494</v>
      </c>
      <c r="I26" t="s">
        <v>1751</v>
      </c>
      <c r="J26" t="s">
        <v>1751</v>
      </c>
      <c r="K26" t="s">
        <v>1567</v>
      </c>
      <c r="L26" t="s">
        <v>1139</v>
      </c>
      <c r="M26" t="s">
        <v>1139</v>
      </c>
      <c r="N26" t="s">
        <v>1521</v>
      </c>
      <c r="O26" t="s">
        <v>1751</v>
      </c>
      <c r="P26" t="s">
        <v>1139</v>
      </c>
      <c r="Q26" t="s">
        <v>1139</v>
      </c>
      <c r="R26" t="s">
        <v>1139</v>
      </c>
      <c r="S26" t="s">
        <v>1139</v>
      </c>
      <c r="T26" t="s">
        <v>1222</v>
      </c>
      <c r="U26" t="s">
        <v>1132</v>
      </c>
      <c r="V26" t="s">
        <v>1157</v>
      </c>
      <c r="W26" t="s">
        <v>1823</v>
      </c>
      <c r="X26" t="s">
        <v>1139</v>
      </c>
      <c r="Y26" t="s">
        <v>1139</v>
      </c>
    </row>
    <row r="27" spans="1:25" x14ac:dyDescent="0.25">
      <c r="A27" t="s">
        <v>1824</v>
      </c>
      <c r="B27" t="s">
        <v>193</v>
      </c>
      <c r="C27" t="s">
        <v>193</v>
      </c>
      <c r="D27" t="s">
        <v>193</v>
      </c>
      <c r="E27" t="s">
        <v>64</v>
      </c>
      <c r="F27" t="s">
        <v>193</v>
      </c>
      <c r="G27" t="s">
        <v>64</v>
      </c>
      <c r="H27" t="s">
        <v>193</v>
      </c>
      <c r="I27" t="s">
        <v>193</v>
      </c>
      <c r="J27" t="s">
        <v>193</v>
      </c>
      <c r="K27" t="s">
        <v>64</v>
      </c>
      <c r="L27" t="s">
        <v>193</v>
      </c>
      <c r="M27" t="s">
        <v>64</v>
      </c>
      <c r="N27" t="s">
        <v>1592</v>
      </c>
      <c r="O27" t="s">
        <v>1744</v>
      </c>
      <c r="P27" t="s">
        <v>1139</v>
      </c>
      <c r="Q27" t="s">
        <v>1139</v>
      </c>
      <c r="R27" t="s">
        <v>193</v>
      </c>
      <c r="S27" t="s">
        <v>64</v>
      </c>
      <c r="T27" t="s">
        <v>1592</v>
      </c>
      <c r="U27" t="s">
        <v>1744</v>
      </c>
      <c r="V27" t="s">
        <v>1139</v>
      </c>
      <c r="W27" t="s">
        <v>1139</v>
      </c>
      <c r="X27" t="s">
        <v>193</v>
      </c>
      <c r="Y27" t="s">
        <v>64</v>
      </c>
    </row>
    <row r="28" spans="1:25" x14ac:dyDescent="0.25">
      <c r="A28" t="s">
        <v>1825</v>
      </c>
      <c r="B28" t="s">
        <v>1157</v>
      </c>
      <c r="C28" t="s">
        <v>803</v>
      </c>
      <c r="D28" t="s">
        <v>1139</v>
      </c>
      <c r="E28" t="s">
        <v>1139</v>
      </c>
      <c r="F28" t="s">
        <v>1139</v>
      </c>
      <c r="G28" t="s">
        <v>1139</v>
      </c>
      <c r="H28" t="s">
        <v>1615</v>
      </c>
      <c r="I28" t="s">
        <v>1745</v>
      </c>
      <c r="J28" t="s">
        <v>1139</v>
      </c>
      <c r="K28" t="s">
        <v>1139</v>
      </c>
      <c r="L28" t="s">
        <v>1139</v>
      </c>
      <c r="M28" t="s">
        <v>1139</v>
      </c>
      <c r="N28" t="s">
        <v>1619</v>
      </c>
      <c r="O28" t="s">
        <v>1752</v>
      </c>
      <c r="P28" t="s">
        <v>1139</v>
      </c>
      <c r="Q28" t="s">
        <v>1139</v>
      </c>
      <c r="R28" t="s">
        <v>193</v>
      </c>
      <c r="S28" t="s">
        <v>64</v>
      </c>
      <c r="T28" t="s">
        <v>1595</v>
      </c>
      <c r="U28" t="s">
        <v>1141</v>
      </c>
      <c r="V28" t="s">
        <v>1141</v>
      </c>
      <c r="W28" t="s">
        <v>1826</v>
      </c>
      <c r="X28" t="s">
        <v>1139</v>
      </c>
      <c r="Y28" t="s">
        <v>1139</v>
      </c>
    </row>
    <row r="29" spans="1:25" x14ac:dyDescent="0.25">
      <c r="A29" t="s">
        <v>1827</v>
      </c>
      <c r="B29" t="s">
        <v>1707</v>
      </c>
      <c r="C29" t="s">
        <v>1751</v>
      </c>
      <c r="D29" t="s">
        <v>1139</v>
      </c>
      <c r="E29" t="s">
        <v>1139</v>
      </c>
      <c r="F29" t="s">
        <v>1139</v>
      </c>
      <c r="G29" t="s">
        <v>1139</v>
      </c>
      <c r="H29" t="s">
        <v>1364</v>
      </c>
      <c r="I29" t="s">
        <v>1765</v>
      </c>
      <c r="J29" t="s">
        <v>1139</v>
      </c>
      <c r="K29" t="s">
        <v>1139</v>
      </c>
      <c r="L29" t="s">
        <v>193</v>
      </c>
      <c r="M29" t="s">
        <v>64</v>
      </c>
      <c r="N29" t="s">
        <v>1649</v>
      </c>
      <c r="O29" t="s">
        <v>1765</v>
      </c>
      <c r="P29" t="s">
        <v>1765</v>
      </c>
      <c r="Q29" t="s">
        <v>1828</v>
      </c>
      <c r="R29" t="s">
        <v>1139</v>
      </c>
      <c r="S29" t="s">
        <v>1139</v>
      </c>
      <c r="T29" t="s">
        <v>1829</v>
      </c>
      <c r="U29" t="s">
        <v>1761</v>
      </c>
      <c r="V29" t="s">
        <v>1163</v>
      </c>
      <c r="W29" t="s">
        <v>200</v>
      </c>
      <c r="X29" t="s">
        <v>1751</v>
      </c>
      <c r="Y29" t="s">
        <v>1830</v>
      </c>
    </row>
    <row r="30" spans="1:25" x14ac:dyDescent="0.25">
      <c r="A30" t="s">
        <v>1831</v>
      </c>
      <c r="B30" t="s">
        <v>1522</v>
      </c>
      <c r="C30" t="s">
        <v>1141</v>
      </c>
      <c r="D30" t="s">
        <v>1141</v>
      </c>
      <c r="E30" t="s">
        <v>1138</v>
      </c>
      <c r="F30" t="s">
        <v>1139</v>
      </c>
      <c r="G30" t="s">
        <v>1139</v>
      </c>
      <c r="H30" t="s">
        <v>1306</v>
      </c>
      <c r="I30" t="s">
        <v>1141</v>
      </c>
      <c r="J30" t="s">
        <v>1141</v>
      </c>
      <c r="K30" t="s">
        <v>1832</v>
      </c>
      <c r="L30" t="s">
        <v>1139</v>
      </c>
      <c r="M30" t="s">
        <v>1139</v>
      </c>
      <c r="N30" t="s">
        <v>1185</v>
      </c>
      <c r="O30" t="s">
        <v>1751</v>
      </c>
      <c r="P30" t="s">
        <v>1751</v>
      </c>
      <c r="Q30" t="s">
        <v>1288</v>
      </c>
      <c r="R30" t="s">
        <v>1139</v>
      </c>
      <c r="S30" t="s">
        <v>1139</v>
      </c>
      <c r="T30" t="s">
        <v>1421</v>
      </c>
      <c r="U30" t="s">
        <v>1530</v>
      </c>
      <c r="V30" t="s">
        <v>1530</v>
      </c>
      <c r="W30" t="s">
        <v>1833</v>
      </c>
      <c r="X30" t="s">
        <v>1157</v>
      </c>
      <c r="Y30" t="s">
        <v>1834</v>
      </c>
    </row>
    <row r="31" spans="1:25" x14ac:dyDescent="0.25">
      <c r="A31" t="s">
        <v>1835</v>
      </c>
      <c r="B31" t="s">
        <v>193</v>
      </c>
      <c r="C31" t="s">
        <v>193</v>
      </c>
      <c r="D31" t="s">
        <v>193</v>
      </c>
      <c r="E31" t="s">
        <v>64</v>
      </c>
      <c r="F31" t="s">
        <v>193</v>
      </c>
      <c r="G31" t="s">
        <v>64</v>
      </c>
      <c r="H31" t="s">
        <v>1752</v>
      </c>
      <c r="I31" t="s">
        <v>193</v>
      </c>
      <c r="J31" t="s">
        <v>193</v>
      </c>
      <c r="K31" t="s">
        <v>64</v>
      </c>
      <c r="L31" t="s">
        <v>193</v>
      </c>
      <c r="M31" t="s">
        <v>64</v>
      </c>
      <c r="N31" t="s">
        <v>1765</v>
      </c>
      <c r="O31" t="s">
        <v>193</v>
      </c>
      <c r="P31" t="s">
        <v>193</v>
      </c>
      <c r="Q31" t="s">
        <v>64</v>
      </c>
      <c r="R31" t="s">
        <v>193</v>
      </c>
      <c r="S31" t="s">
        <v>64</v>
      </c>
      <c r="T31" t="s">
        <v>1141</v>
      </c>
      <c r="U31" t="s">
        <v>193</v>
      </c>
      <c r="V31" t="s">
        <v>193</v>
      </c>
      <c r="W31" t="s">
        <v>64</v>
      </c>
      <c r="X31" t="s">
        <v>193</v>
      </c>
      <c r="Y31" t="s">
        <v>64</v>
      </c>
    </row>
    <row r="32" spans="1:25" x14ac:dyDescent="0.25">
      <c r="A32" t="s">
        <v>1836</v>
      </c>
      <c r="B32" t="s">
        <v>1136</v>
      </c>
      <c r="C32" t="s">
        <v>1619</v>
      </c>
      <c r="D32" t="s">
        <v>1619</v>
      </c>
      <c r="E32" t="s">
        <v>1837</v>
      </c>
      <c r="F32" t="s">
        <v>1751</v>
      </c>
      <c r="G32" t="s">
        <v>1147</v>
      </c>
      <c r="H32" t="s">
        <v>1347</v>
      </c>
      <c r="I32" t="s">
        <v>1751</v>
      </c>
      <c r="J32" t="s">
        <v>1751</v>
      </c>
      <c r="K32" t="s">
        <v>1838</v>
      </c>
      <c r="L32" t="s">
        <v>1139</v>
      </c>
      <c r="M32" t="s">
        <v>1139</v>
      </c>
      <c r="N32" t="s">
        <v>1313</v>
      </c>
      <c r="O32" t="s">
        <v>803</v>
      </c>
      <c r="P32" t="s">
        <v>1139</v>
      </c>
      <c r="Q32" t="s">
        <v>1139</v>
      </c>
      <c r="R32" t="s">
        <v>1139</v>
      </c>
      <c r="S32" t="s">
        <v>1139</v>
      </c>
      <c r="T32" t="s">
        <v>1420</v>
      </c>
      <c r="U32" t="s">
        <v>1530</v>
      </c>
      <c r="V32" t="s">
        <v>1530</v>
      </c>
      <c r="W32" t="s">
        <v>1696</v>
      </c>
      <c r="X32" t="s">
        <v>1134</v>
      </c>
      <c r="Y32" t="s">
        <v>1181</v>
      </c>
    </row>
    <row r="33" spans="1:25" x14ac:dyDescent="0.25">
      <c r="A33" t="s">
        <v>1839</v>
      </c>
      <c r="B33" t="s">
        <v>1840</v>
      </c>
      <c r="C33" t="s">
        <v>1745</v>
      </c>
      <c r="D33" t="s">
        <v>1139</v>
      </c>
      <c r="E33" t="s">
        <v>1139</v>
      </c>
      <c r="F33" t="s">
        <v>1139</v>
      </c>
      <c r="G33" t="s">
        <v>1139</v>
      </c>
      <c r="H33" t="s">
        <v>1131</v>
      </c>
      <c r="I33" t="s">
        <v>193</v>
      </c>
      <c r="J33" t="s">
        <v>193</v>
      </c>
      <c r="K33" t="s">
        <v>64</v>
      </c>
      <c r="L33" t="s">
        <v>193</v>
      </c>
      <c r="M33" t="s">
        <v>64</v>
      </c>
      <c r="N33" t="s">
        <v>1610</v>
      </c>
      <c r="O33" t="s">
        <v>1752</v>
      </c>
      <c r="P33" t="s">
        <v>1139</v>
      </c>
      <c r="Q33" t="s">
        <v>1139</v>
      </c>
      <c r="R33" t="s">
        <v>1139</v>
      </c>
      <c r="S33" t="s">
        <v>1139</v>
      </c>
      <c r="T33" t="s">
        <v>1627</v>
      </c>
      <c r="U33" t="s">
        <v>1744</v>
      </c>
      <c r="V33" t="s">
        <v>1139</v>
      </c>
      <c r="W33" t="s">
        <v>1139</v>
      </c>
      <c r="X33" t="s">
        <v>1139</v>
      </c>
      <c r="Y33" t="s">
        <v>1139</v>
      </c>
    </row>
    <row r="34" spans="1:25" x14ac:dyDescent="0.25">
      <c r="A34" t="s">
        <v>1841</v>
      </c>
      <c r="B34" t="s">
        <v>1137</v>
      </c>
      <c r="C34" t="s">
        <v>1752</v>
      </c>
      <c r="D34" t="s">
        <v>1139</v>
      </c>
      <c r="E34" t="s">
        <v>1139</v>
      </c>
      <c r="F34" t="s">
        <v>193</v>
      </c>
      <c r="G34" t="s">
        <v>64</v>
      </c>
      <c r="H34" t="s">
        <v>1305</v>
      </c>
      <c r="I34" t="s">
        <v>1745</v>
      </c>
      <c r="J34" t="s">
        <v>1139</v>
      </c>
      <c r="K34" t="s">
        <v>1139</v>
      </c>
      <c r="L34" t="s">
        <v>193</v>
      </c>
      <c r="M34" t="s">
        <v>64</v>
      </c>
      <c r="N34" t="s">
        <v>1527</v>
      </c>
      <c r="O34" t="s">
        <v>1141</v>
      </c>
      <c r="P34" t="s">
        <v>1141</v>
      </c>
      <c r="Q34" t="s">
        <v>1842</v>
      </c>
      <c r="R34" t="s">
        <v>1139</v>
      </c>
      <c r="S34" t="s">
        <v>1139</v>
      </c>
      <c r="T34" t="s">
        <v>1338</v>
      </c>
      <c r="U34" t="s">
        <v>1619</v>
      </c>
      <c r="V34" t="s">
        <v>1619</v>
      </c>
      <c r="W34" t="s">
        <v>1208</v>
      </c>
      <c r="X34" t="s">
        <v>1139</v>
      </c>
      <c r="Y34" t="s">
        <v>1139</v>
      </c>
    </row>
    <row r="35" spans="1:25" x14ac:dyDescent="0.25">
      <c r="A35" t="s">
        <v>1843</v>
      </c>
      <c r="B35" t="s">
        <v>1150</v>
      </c>
      <c r="C35" t="s">
        <v>1744</v>
      </c>
      <c r="D35" t="s">
        <v>1139</v>
      </c>
      <c r="E35" t="s">
        <v>1139</v>
      </c>
      <c r="F35" t="s">
        <v>1139</v>
      </c>
      <c r="G35" t="s">
        <v>1139</v>
      </c>
      <c r="H35" t="s">
        <v>1307</v>
      </c>
      <c r="I35" t="s">
        <v>1752</v>
      </c>
      <c r="J35" t="s">
        <v>1139</v>
      </c>
      <c r="K35" t="s">
        <v>1139</v>
      </c>
      <c r="L35" t="s">
        <v>193</v>
      </c>
      <c r="M35" t="s">
        <v>64</v>
      </c>
      <c r="N35" t="s">
        <v>1796</v>
      </c>
      <c r="O35" t="s">
        <v>1745</v>
      </c>
      <c r="P35" t="s">
        <v>1139</v>
      </c>
      <c r="Q35" t="s">
        <v>1139</v>
      </c>
      <c r="R35" t="s">
        <v>1139</v>
      </c>
      <c r="S35" t="s">
        <v>1139</v>
      </c>
      <c r="T35" t="s">
        <v>1459</v>
      </c>
      <c r="U35" t="s">
        <v>1765</v>
      </c>
      <c r="V35" t="s">
        <v>1765</v>
      </c>
      <c r="W35" t="s">
        <v>1162</v>
      </c>
      <c r="X35" t="s">
        <v>1139</v>
      </c>
      <c r="Y35" t="s">
        <v>1139</v>
      </c>
    </row>
    <row r="36" spans="1:25" x14ac:dyDescent="0.25">
      <c r="A36" t="s">
        <v>1844</v>
      </c>
      <c r="B36" t="s">
        <v>1161</v>
      </c>
      <c r="C36" t="s">
        <v>1745</v>
      </c>
      <c r="D36" t="s">
        <v>1139</v>
      </c>
      <c r="E36" t="s">
        <v>1139</v>
      </c>
      <c r="F36" t="s">
        <v>1139</v>
      </c>
      <c r="G36" t="s">
        <v>1139</v>
      </c>
      <c r="H36" t="s">
        <v>1152</v>
      </c>
      <c r="I36" t="s">
        <v>1745</v>
      </c>
      <c r="J36" t="s">
        <v>1139</v>
      </c>
      <c r="K36" t="s">
        <v>1139</v>
      </c>
      <c r="L36" t="s">
        <v>1139</v>
      </c>
      <c r="M36" t="s">
        <v>1139</v>
      </c>
      <c r="N36" t="s">
        <v>1161</v>
      </c>
      <c r="O36" t="s">
        <v>1745</v>
      </c>
      <c r="P36" t="s">
        <v>1139</v>
      </c>
      <c r="Q36" t="s">
        <v>1139</v>
      </c>
      <c r="R36" t="s">
        <v>1139</v>
      </c>
      <c r="S36" t="s">
        <v>1139</v>
      </c>
      <c r="T36" t="s">
        <v>1621</v>
      </c>
      <c r="U36" t="s">
        <v>1765</v>
      </c>
      <c r="V36" t="s">
        <v>1765</v>
      </c>
      <c r="W36" t="s">
        <v>1470</v>
      </c>
      <c r="X36" t="s">
        <v>1139</v>
      </c>
      <c r="Y36" t="s">
        <v>1139</v>
      </c>
    </row>
    <row r="37" spans="1:25" x14ac:dyDescent="0.25">
      <c r="A37" t="s">
        <v>1845</v>
      </c>
      <c r="B37" t="s">
        <v>1846</v>
      </c>
      <c r="C37" t="s">
        <v>1306</v>
      </c>
      <c r="D37" t="s">
        <v>1604</v>
      </c>
      <c r="E37" t="s">
        <v>1586</v>
      </c>
      <c r="F37" t="s">
        <v>1530</v>
      </c>
      <c r="G37" t="s">
        <v>1847</v>
      </c>
      <c r="H37" t="s">
        <v>1848</v>
      </c>
      <c r="I37" t="s">
        <v>1604</v>
      </c>
      <c r="J37" t="s">
        <v>1656</v>
      </c>
      <c r="K37" t="s">
        <v>1128</v>
      </c>
      <c r="L37" t="s">
        <v>1131</v>
      </c>
      <c r="M37" t="s">
        <v>1849</v>
      </c>
      <c r="N37" t="s">
        <v>1491</v>
      </c>
      <c r="O37" t="s">
        <v>1619</v>
      </c>
      <c r="P37" t="s">
        <v>1619</v>
      </c>
      <c r="Q37" t="s">
        <v>802</v>
      </c>
      <c r="R37" t="s">
        <v>1141</v>
      </c>
      <c r="S37" t="s">
        <v>1850</v>
      </c>
      <c r="T37" t="s">
        <v>1851</v>
      </c>
      <c r="U37" t="s">
        <v>1184</v>
      </c>
      <c r="V37" t="s">
        <v>1639</v>
      </c>
      <c r="W37" t="s">
        <v>1646</v>
      </c>
      <c r="X37" t="s">
        <v>1169</v>
      </c>
      <c r="Y37" t="s">
        <v>1852</v>
      </c>
    </row>
    <row r="38" spans="1:25" x14ac:dyDescent="0.25">
      <c r="A38" t="s">
        <v>1853</v>
      </c>
      <c r="B38" t="s">
        <v>1533</v>
      </c>
      <c r="C38" t="s">
        <v>1134</v>
      </c>
      <c r="D38" t="s">
        <v>1134</v>
      </c>
      <c r="E38" t="s">
        <v>1778</v>
      </c>
      <c r="F38" t="s">
        <v>1139</v>
      </c>
      <c r="G38" t="s">
        <v>1139</v>
      </c>
      <c r="H38" t="s">
        <v>1199</v>
      </c>
      <c r="I38" t="s">
        <v>1765</v>
      </c>
      <c r="J38" t="s">
        <v>1765</v>
      </c>
      <c r="K38" t="s">
        <v>1203</v>
      </c>
      <c r="L38" t="s">
        <v>1139</v>
      </c>
      <c r="M38" t="s">
        <v>1139</v>
      </c>
      <c r="N38" t="s">
        <v>1214</v>
      </c>
      <c r="O38" t="s">
        <v>1745</v>
      </c>
      <c r="P38" t="s">
        <v>1139</v>
      </c>
      <c r="Q38" t="s">
        <v>1139</v>
      </c>
      <c r="R38" t="s">
        <v>1139</v>
      </c>
      <c r="S38" t="s">
        <v>1139</v>
      </c>
      <c r="T38" t="s">
        <v>1249</v>
      </c>
      <c r="U38" t="s">
        <v>1152</v>
      </c>
      <c r="V38" t="s">
        <v>1152</v>
      </c>
      <c r="W38" t="s">
        <v>1523</v>
      </c>
      <c r="X38" t="s">
        <v>1141</v>
      </c>
      <c r="Y38" t="s">
        <v>1757</v>
      </c>
    </row>
    <row r="39" spans="1:25" x14ac:dyDescent="0.25">
      <c r="A39" t="s">
        <v>1854</v>
      </c>
      <c r="B39" t="s">
        <v>1149</v>
      </c>
      <c r="C39" t="s">
        <v>1765</v>
      </c>
      <c r="D39" t="s">
        <v>1765</v>
      </c>
      <c r="E39" t="s">
        <v>1855</v>
      </c>
      <c r="F39" t="s">
        <v>1139</v>
      </c>
      <c r="G39" t="s">
        <v>1139</v>
      </c>
      <c r="H39" t="s">
        <v>1530</v>
      </c>
      <c r="I39" t="s">
        <v>803</v>
      </c>
      <c r="J39" t="s">
        <v>1139</v>
      </c>
      <c r="K39" t="s">
        <v>1139</v>
      </c>
      <c r="L39" t="s">
        <v>1139</v>
      </c>
      <c r="M39" t="s">
        <v>1139</v>
      </c>
      <c r="N39" t="s">
        <v>1163</v>
      </c>
      <c r="O39" t="s">
        <v>1745</v>
      </c>
      <c r="P39" t="s">
        <v>1139</v>
      </c>
      <c r="Q39" t="s">
        <v>1139</v>
      </c>
      <c r="R39" t="s">
        <v>1139</v>
      </c>
      <c r="S39" t="s">
        <v>1139</v>
      </c>
      <c r="T39" t="s">
        <v>1577</v>
      </c>
      <c r="U39" t="s">
        <v>1132</v>
      </c>
      <c r="V39" t="s">
        <v>1132</v>
      </c>
      <c r="W39" t="s">
        <v>1856</v>
      </c>
      <c r="X39" t="s">
        <v>1137</v>
      </c>
      <c r="Y39" t="s">
        <v>1857</v>
      </c>
    </row>
    <row r="40" spans="1:25" x14ac:dyDescent="0.25">
      <c r="A40" t="s">
        <v>1858</v>
      </c>
      <c r="B40" t="s">
        <v>1524</v>
      </c>
      <c r="C40" t="s">
        <v>803</v>
      </c>
      <c r="D40" t="s">
        <v>1139</v>
      </c>
      <c r="E40" t="s">
        <v>1139</v>
      </c>
      <c r="F40" t="s">
        <v>1139</v>
      </c>
      <c r="G40" t="s">
        <v>1139</v>
      </c>
      <c r="H40" t="s">
        <v>1150</v>
      </c>
      <c r="I40" t="s">
        <v>803</v>
      </c>
      <c r="J40" t="s">
        <v>1139</v>
      </c>
      <c r="K40" t="s">
        <v>1139</v>
      </c>
      <c r="L40" t="s">
        <v>1139</v>
      </c>
      <c r="M40" t="s">
        <v>1139</v>
      </c>
      <c r="N40" t="s">
        <v>1595</v>
      </c>
      <c r="O40" t="s">
        <v>1765</v>
      </c>
      <c r="P40" t="s">
        <v>1765</v>
      </c>
      <c r="Q40" t="s">
        <v>1813</v>
      </c>
      <c r="R40" t="s">
        <v>1139</v>
      </c>
      <c r="S40" t="s">
        <v>1139</v>
      </c>
      <c r="T40" t="s">
        <v>1859</v>
      </c>
      <c r="U40" t="s">
        <v>1131</v>
      </c>
      <c r="V40" t="s">
        <v>1131</v>
      </c>
      <c r="W40" t="s">
        <v>1860</v>
      </c>
      <c r="X40" t="s">
        <v>1765</v>
      </c>
      <c r="Y40" t="s">
        <v>1254</v>
      </c>
    </row>
    <row r="41" spans="1:25" x14ac:dyDescent="0.25">
      <c r="A41" t="s">
        <v>1861</v>
      </c>
      <c r="B41" t="s">
        <v>1623</v>
      </c>
      <c r="C41" t="s">
        <v>1744</v>
      </c>
      <c r="D41" t="s">
        <v>1139</v>
      </c>
      <c r="E41" t="s">
        <v>1139</v>
      </c>
      <c r="F41" t="s">
        <v>193</v>
      </c>
      <c r="G41" t="s">
        <v>64</v>
      </c>
      <c r="H41" t="s">
        <v>1180</v>
      </c>
      <c r="I41" t="s">
        <v>1765</v>
      </c>
      <c r="J41" t="s">
        <v>1765</v>
      </c>
      <c r="K41" t="s">
        <v>1756</v>
      </c>
      <c r="L41" t="s">
        <v>1139</v>
      </c>
      <c r="M41" t="s">
        <v>1139</v>
      </c>
      <c r="N41" t="s">
        <v>1200</v>
      </c>
      <c r="O41" t="s">
        <v>1745</v>
      </c>
      <c r="P41" t="s">
        <v>1139</v>
      </c>
      <c r="Q41" t="s">
        <v>1139</v>
      </c>
      <c r="R41" t="s">
        <v>1139</v>
      </c>
      <c r="S41" t="s">
        <v>1139</v>
      </c>
      <c r="T41" t="s">
        <v>1779</v>
      </c>
      <c r="U41" t="s">
        <v>1157</v>
      </c>
      <c r="V41" t="s">
        <v>1157</v>
      </c>
      <c r="W41" t="s">
        <v>1156</v>
      </c>
      <c r="X41" t="s">
        <v>1139</v>
      </c>
      <c r="Y41" t="s">
        <v>1139</v>
      </c>
    </row>
    <row r="42" spans="1:25" x14ac:dyDescent="0.25">
      <c r="A42" t="s">
        <v>1862</v>
      </c>
      <c r="B42" t="s">
        <v>1543</v>
      </c>
      <c r="C42" t="s">
        <v>1751</v>
      </c>
      <c r="D42" t="s">
        <v>1751</v>
      </c>
      <c r="E42" t="s">
        <v>1578</v>
      </c>
      <c r="F42" t="s">
        <v>1139</v>
      </c>
      <c r="G42" t="s">
        <v>1139</v>
      </c>
      <c r="H42" t="s">
        <v>1669</v>
      </c>
      <c r="I42" t="s">
        <v>1615</v>
      </c>
      <c r="J42" t="s">
        <v>1615</v>
      </c>
      <c r="K42" t="s">
        <v>1863</v>
      </c>
      <c r="L42" t="s">
        <v>1139</v>
      </c>
      <c r="M42" t="s">
        <v>1139</v>
      </c>
      <c r="N42" t="s">
        <v>1287</v>
      </c>
      <c r="O42" t="s">
        <v>1765</v>
      </c>
      <c r="P42" t="s">
        <v>1765</v>
      </c>
      <c r="Q42" t="s">
        <v>1644</v>
      </c>
      <c r="R42" t="s">
        <v>1139</v>
      </c>
      <c r="S42" t="s">
        <v>1139</v>
      </c>
      <c r="T42" t="s">
        <v>1159</v>
      </c>
      <c r="U42" t="s">
        <v>1160</v>
      </c>
      <c r="V42" t="s">
        <v>1160</v>
      </c>
      <c r="W42" t="s">
        <v>1203</v>
      </c>
      <c r="X42" t="s">
        <v>1619</v>
      </c>
      <c r="Y42" t="s">
        <v>1830</v>
      </c>
    </row>
    <row r="43" spans="1:25" x14ac:dyDescent="0.25">
      <c r="A43" t="s">
        <v>1864</v>
      </c>
      <c r="B43" t="s">
        <v>1761</v>
      </c>
      <c r="C43" t="s">
        <v>1752</v>
      </c>
      <c r="D43" t="s">
        <v>1139</v>
      </c>
      <c r="E43" t="s">
        <v>1139</v>
      </c>
      <c r="F43" t="s">
        <v>193</v>
      </c>
      <c r="G43" t="s">
        <v>64</v>
      </c>
      <c r="H43" t="s">
        <v>1456</v>
      </c>
      <c r="I43" t="s">
        <v>1745</v>
      </c>
      <c r="J43" t="s">
        <v>1139</v>
      </c>
      <c r="K43" t="s">
        <v>1139</v>
      </c>
      <c r="L43" t="s">
        <v>193</v>
      </c>
      <c r="M43" t="s">
        <v>64</v>
      </c>
      <c r="N43" t="s">
        <v>1595</v>
      </c>
      <c r="O43" t="s">
        <v>1752</v>
      </c>
      <c r="P43" t="s">
        <v>1139</v>
      </c>
      <c r="Q43" t="s">
        <v>1139</v>
      </c>
      <c r="R43" t="s">
        <v>1139</v>
      </c>
      <c r="S43" t="s">
        <v>1139</v>
      </c>
      <c r="T43" t="s">
        <v>1209</v>
      </c>
      <c r="U43" t="s">
        <v>803</v>
      </c>
      <c r="V43" t="s">
        <v>1139</v>
      </c>
      <c r="W43" t="s">
        <v>1139</v>
      </c>
      <c r="X43" t="s">
        <v>1139</v>
      </c>
      <c r="Y43" t="s">
        <v>1139</v>
      </c>
    </row>
    <row r="44" spans="1:25" x14ac:dyDescent="0.25">
      <c r="A44" t="s">
        <v>1865</v>
      </c>
      <c r="B44" t="s">
        <v>1744</v>
      </c>
      <c r="C44" t="s">
        <v>193</v>
      </c>
      <c r="D44" t="s">
        <v>193</v>
      </c>
      <c r="E44" t="s">
        <v>64</v>
      </c>
      <c r="F44" t="s">
        <v>193</v>
      </c>
      <c r="G44" t="s">
        <v>64</v>
      </c>
      <c r="H44" t="s">
        <v>1744</v>
      </c>
      <c r="I44" t="s">
        <v>193</v>
      </c>
      <c r="J44" t="s">
        <v>193</v>
      </c>
      <c r="K44" t="s">
        <v>64</v>
      </c>
      <c r="L44" t="s">
        <v>193</v>
      </c>
      <c r="M44" t="s">
        <v>64</v>
      </c>
      <c r="N44" t="s">
        <v>1751</v>
      </c>
      <c r="O44" t="s">
        <v>193</v>
      </c>
      <c r="P44" t="s">
        <v>193</v>
      </c>
      <c r="Q44" t="s">
        <v>64</v>
      </c>
      <c r="R44" t="s">
        <v>193</v>
      </c>
      <c r="S44" t="s">
        <v>64</v>
      </c>
      <c r="T44" t="s">
        <v>1157</v>
      </c>
      <c r="U44" t="s">
        <v>193</v>
      </c>
      <c r="V44" t="s">
        <v>193</v>
      </c>
      <c r="W44" t="s">
        <v>64</v>
      </c>
      <c r="X44" t="s">
        <v>193</v>
      </c>
      <c r="Y44" t="s">
        <v>64</v>
      </c>
    </row>
    <row r="45" spans="1:25" x14ac:dyDescent="0.25">
      <c r="A45" t="s">
        <v>1866</v>
      </c>
      <c r="B45" t="s">
        <v>1419</v>
      </c>
      <c r="C45" t="s">
        <v>1297</v>
      </c>
      <c r="D45" t="s">
        <v>1297</v>
      </c>
      <c r="E45" t="s">
        <v>1800</v>
      </c>
      <c r="F45" t="s">
        <v>1761</v>
      </c>
      <c r="G45" t="s">
        <v>1867</v>
      </c>
      <c r="H45" t="s">
        <v>1868</v>
      </c>
      <c r="I45" t="s">
        <v>1760</v>
      </c>
      <c r="J45" t="s">
        <v>1456</v>
      </c>
      <c r="K45" t="s">
        <v>1156</v>
      </c>
      <c r="L45" t="s">
        <v>1157</v>
      </c>
      <c r="M45" t="s">
        <v>1869</v>
      </c>
      <c r="N45" t="s">
        <v>1870</v>
      </c>
      <c r="O45" t="s">
        <v>1145</v>
      </c>
      <c r="P45" t="s">
        <v>1160</v>
      </c>
      <c r="Q45" t="s">
        <v>1460</v>
      </c>
      <c r="R45" t="s">
        <v>1141</v>
      </c>
      <c r="S45" t="s">
        <v>1871</v>
      </c>
      <c r="T45" t="s">
        <v>1285</v>
      </c>
      <c r="U45" t="s">
        <v>1483</v>
      </c>
      <c r="V45" t="s">
        <v>1791</v>
      </c>
      <c r="W45" t="s">
        <v>1340</v>
      </c>
      <c r="X45" t="s">
        <v>1406</v>
      </c>
      <c r="Y45" t="s">
        <v>1872</v>
      </c>
    </row>
    <row r="46" spans="1:25" x14ac:dyDescent="0.25">
      <c r="A46" t="s">
        <v>1873</v>
      </c>
      <c r="B46" t="s">
        <v>1874</v>
      </c>
      <c r="C46" t="s">
        <v>1615</v>
      </c>
      <c r="D46" t="s">
        <v>1163</v>
      </c>
      <c r="E46" t="s">
        <v>1823</v>
      </c>
      <c r="F46" t="s">
        <v>1141</v>
      </c>
      <c r="G46" t="s">
        <v>1758</v>
      </c>
      <c r="H46" t="s">
        <v>1875</v>
      </c>
      <c r="I46" t="s">
        <v>1524</v>
      </c>
      <c r="J46" t="s">
        <v>1768</v>
      </c>
      <c r="K46" t="s">
        <v>1116</v>
      </c>
      <c r="L46" t="s">
        <v>1137</v>
      </c>
      <c r="M46" t="s">
        <v>1713</v>
      </c>
      <c r="N46" t="s">
        <v>1350</v>
      </c>
      <c r="O46" t="s">
        <v>1161</v>
      </c>
      <c r="P46" t="s">
        <v>1613</v>
      </c>
      <c r="Q46" t="s">
        <v>1586</v>
      </c>
      <c r="R46" t="s">
        <v>1163</v>
      </c>
      <c r="S46" t="s">
        <v>1876</v>
      </c>
      <c r="T46" t="s">
        <v>1877</v>
      </c>
      <c r="U46" t="s">
        <v>1526</v>
      </c>
      <c r="V46" t="s">
        <v>1316</v>
      </c>
      <c r="W46" t="s">
        <v>1162</v>
      </c>
      <c r="X46" t="s">
        <v>1155</v>
      </c>
      <c r="Y46" t="s">
        <v>1436</v>
      </c>
    </row>
    <row r="47" spans="1:25" x14ac:dyDescent="0.25">
      <c r="A47" t="s">
        <v>1878</v>
      </c>
      <c r="B47" t="s">
        <v>1526</v>
      </c>
      <c r="C47" t="s">
        <v>1157</v>
      </c>
      <c r="D47" t="s">
        <v>1137</v>
      </c>
      <c r="E47" t="s">
        <v>1879</v>
      </c>
      <c r="F47" t="s">
        <v>1751</v>
      </c>
      <c r="G47" t="s">
        <v>1551</v>
      </c>
      <c r="H47" t="s">
        <v>1199</v>
      </c>
      <c r="I47" t="s">
        <v>1137</v>
      </c>
      <c r="J47" t="s">
        <v>1137</v>
      </c>
      <c r="K47" t="s">
        <v>1146</v>
      </c>
      <c r="L47" t="s">
        <v>1751</v>
      </c>
      <c r="M47" t="s">
        <v>1551</v>
      </c>
      <c r="N47" t="s">
        <v>1791</v>
      </c>
      <c r="O47" t="s">
        <v>1751</v>
      </c>
      <c r="P47" t="s">
        <v>1139</v>
      </c>
      <c r="Q47" t="s">
        <v>1139</v>
      </c>
      <c r="R47" t="s">
        <v>193</v>
      </c>
      <c r="S47" t="s">
        <v>64</v>
      </c>
      <c r="T47" t="s">
        <v>1880</v>
      </c>
      <c r="U47" t="s">
        <v>1307</v>
      </c>
      <c r="V47" t="s">
        <v>1613</v>
      </c>
      <c r="W47" t="s">
        <v>1195</v>
      </c>
      <c r="X47" t="s">
        <v>1619</v>
      </c>
      <c r="Y47" t="s">
        <v>1265</v>
      </c>
    </row>
    <row r="48" spans="1:25" x14ac:dyDescent="0.25">
      <c r="A48" t="s">
        <v>1881</v>
      </c>
      <c r="B48" t="s">
        <v>1301</v>
      </c>
      <c r="C48" t="s">
        <v>1619</v>
      </c>
      <c r="D48" t="s">
        <v>1619</v>
      </c>
      <c r="E48" t="s">
        <v>1882</v>
      </c>
      <c r="F48" t="s">
        <v>1139</v>
      </c>
      <c r="G48" t="s">
        <v>1139</v>
      </c>
      <c r="H48" t="s">
        <v>1370</v>
      </c>
      <c r="I48" t="s">
        <v>1761</v>
      </c>
      <c r="J48" t="s">
        <v>1761</v>
      </c>
      <c r="K48" t="s">
        <v>1375</v>
      </c>
      <c r="L48" t="s">
        <v>1139</v>
      </c>
      <c r="M48" t="s">
        <v>1139</v>
      </c>
      <c r="N48" t="s">
        <v>1883</v>
      </c>
      <c r="O48" t="s">
        <v>1761</v>
      </c>
      <c r="P48" t="s">
        <v>1152</v>
      </c>
      <c r="Q48" t="s">
        <v>1838</v>
      </c>
      <c r="R48" t="s">
        <v>1134</v>
      </c>
      <c r="S48" t="s">
        <v>1147</v>
      </c>
      <c r="T48" t="s">
        <v>1884</v>
      </c>
      <c r="U48" t="s">
        <v>1331</v>
      </c>
      <c r="V48" t="s">
        <v>1760</v>
      </c>
      <c r="W48" t="s">
        <v>1885</v>
      </c>
      <c r="X48" t="s">
        <v>1131</v>
      </c>
      <c r="Y48" t="s">
        <v>1886</v>
      </c>
    </row>
    <row r="49" spans="1:25" x14ac:dyDescent="0.25">
      <c r="A49" t="s">
        <v>1887</v>
      </c>
      <c r="B49" t="s">
        <v>1134</v>
      </c>
      <c r="C49" t="s">
        <v>1745</v>
      </c>
      <c r="D49" t="s">
        <v>1139</v>
      </c>
      <c r="E49" t="s">
        <v>1139</v>
      </c>
      <c r="F49" t="s">
        <v>1139</v>
      </c>
      <c r="G49" t="s">
        <v>1139</v>
      </c>
      <c r="H49" t="s">
        <v>1530</v>
      </c>
      <c r="I49" t="s">
        <v>1745</v>
      </c>
      <c r="J49" t="s">
        <v>1139</v>
      </c>
      <c r="K49" t="s">
        <v>1139</v>
      </c>
      <c r="L49" t="s">
        <v>1139</v>
      </c>
      <c r="M49" t="s">
        <v>1139</v>
      </c>
      <c r="N49" t="s">
        <v>1765</v>
      </c>
      <c r="O49" t="s">
        <v>193</v>
      </c>
      <c r="P49" t="s">
        <v>193</v>
      </c>
      <c r="Q49" t="s">
        <v>64</v>
      </c>
      <c r="R49" t="s">
        <v>193</v>
      </c>
      <c r="S49" t="s">
        <v>64</v>
      </c>
      <c r="T49" t="s">
        <v>1297</v>
      </c>
      <c r="U49" t="s">
        <v>803</v>
      </c>
      <c r="V49" t="s">
        <v>1139</v>
      </c>
      <c r="W49" t="s">
        <v>1139</v>
      </c>
      <c r="X49" t="s">
        <v>1139</v>
      </c>
      <c r="Y49" t="s">
        <v>1139</v>
      </c>
    </row>
    <row r="50" spans="1:25" x14ac:dyDescent="0.25">
      <c r="A50" t="s">
        <v>1888</v>
      </c>
      <c r="B50" t="s">
        <v>1613</v>
      </c>
      <c r="C50" t="s">
        <v>1745</v>
      </c>
      <c r="D50" t="s">
        <v>1139</v>
      </c>
      <c r="E50" t="s">
        <v>1139</v>
      </c>
      <c r="F50" t="s">
        <v>193</v>
      </c>
      <c r="G50" t="s">
        <v>64</v>
      </c>
      <c r="H50" t="s">
        <v>1152</v>
      </c>
      <c r="I50" t="s">
        <v>1745</v>
      </c>
      <c r="J50" t="s">
        <v>1139</v>
      </c>
      <c r="K50" t="s">
        <v>1139</v>
      </c>
      <c r="L50" t="s">
        <v>1139</v>
      </c>
      <c r="M50" t="s">
        <v>1139</v>
      </c>
      <c r="N50" t="s">
        <v>1615</v>
      </c>
      <c r="O50" t="s">
        <v>1752</v>
      </c>
      <c r="P50" t="s">
        <v>1139</v>
      </c>
      <c r="Q50" t="s">
        <v>1139</v>
      </c>
      <c r="R50" t="s">
        <v>193</v>
      </c>
      <c r="S50" t="s">
        <v>64</v>
      </c>
      <c r="T50" t="s">
        <v>1180</v>
      </c>
      <c r="U50" t="s">
        <v>1751</v>
      </c>
      <c r="V50" t="s">
        <v>1751</v>
      </c>
      <c r="W50" t="s">
        <v>1190</v>
      </c>
      <c r="X50" t="s">
        <v>1139</v>
      </c>
      <c r="Y50" t="s">
        <v>1139</v>
      </c>
    </row>
    <row r="51" spans="1:25" x14ac:dyDescent="0.25">
      <c r="A51" t="s">
        <v>1889</v>
      </c>
      <c r="B51" t="s">
        <v>193</v>
      </c>
      <c r="C51" t="s">
        <v>193</v>
      </c>
      <c r="D51" t="s">
        <v>193</v>
      </c>
      <c r="E51" t="s">
        <v>64</v>
      </c>
      <c r="F51" t="s">
        <v>193</v>
      </c>
      <c r="G51" t="s">
        <v>64</v>
      </c>
      <c r="H51" t="s">
        <v>1745</v>
      </c>
      <c r="I51" t="s">
        <v>193</v>
      </c>
      <c r="J51" t="s">
        <v>193</v>
      </c>
      <c r="K51" t="s">
        <v>64</v>
      </c>
      <c r="L51" t="s">
        <v>193</v>
      </c>
      <c r="M51" t="s">
        <v>64</v>
      </c>
      <c r="N51" t="s">
        <v>1840</v>
      </c>
      <c r="O51" t="s">
        <v>1752</v>
      </c>
      <c r="P51" t="s">
        <v>193</v>
      </c>
      <c r="Q51" t="s">
        <v>64</v>
      </c>
      <c r="R51" t="s">
        <v>193</v>
      </c>
      <c r="S51" t="s">
        <v>64</v>
      </c>
      <c r="T51" t="s">
        <v>1161</v>
      </c>
      <c r="U51" t="s">
        <v>1752</v>
      </c>
      <c r="V51" t="s">
        <v>193</v>
      </c>
      <c r="W51" t="s">
        <v>64</v>
      </c>
      <c r="X51" t="s">
        <v>193</v>
      </c>
      <c r="Y51" t="s">
        <v>64</v>
      </c>
    </row>
    <row r="52" spans="1:25" x14ac:dyDescent="0.25">
      <c r="A52" t="s">
        <v>1890</v>
      </c>
      <c r="B52" t="s">
        <v>1131</v>
      </c>
      <c r="C52" t="s">
        <v>1752</v>
      </c>
      <c r="D52" t="s">
        <v>1139</v>
      </c>
      <c r="E52" t="s">
        <v>1139</v>
      </c>
      <c r="F52" t="s">
        <v>1139</v>
      </c>
      <c r="G52" t="s">
        <v>1139</v>
      </c>
      <c r="H52" t="s">
        <v>803</v>
      </c>
      <c r="I52" t="s">
        <v>193</v>
      </c>
      <c r="J52" t="s">
        <v>193</v>
      </c>
      <c r="K52" t="s">
        <v>64</v>
      </c>
      <c r="L52" t="s">
        <v>193</v>
      </c>
      <c r="M52" t="s">
        <v>64</v>
      </c>
      <c r="N52" t="s">
        <v>1745</v>
      </c>
      <c r="O52" t="s">
        <v>193</v>
      </c>
      <c r="P52" t="s">
        <v>193</v>
      </c>
      <c r="Q52" t="s">
        <v>64</v>
      </c>
      <c r="R52" t="s">
        <v>193</v>
      </c>
      <c r="S52" t="s">
        <v>64</v>
      </c>
      <c r="T52" t="s">
        <v>1610</v>
      </c>
      <c r="U52" t="s">
        <v>1752</v>
      </c>
      <c r="V52" t="s">
        <v>1139</v>
      </c>
      <c r="W52" t="s">
        <v>1139</v>
      </c>
      <c r="X52" t="s">
        <v>1139</v>
      </c>
      <c r="Y52" t="s">
        <v>1139</v>
      </c>
    </row>
    <row r="53" spans="1:25" x14ac:dyDescent="0.25">
      <c r="A53" t="s">
        <v>1891</v>
      </c>
      <c r="B53" t="s">
        <v>1185</v>
      </c>
      <c r="C53" t="s">
        <v>1765</v>
      </c>
      <c r="D53" t="s">
        <v>1765</v>
      </c>
      <c r="E53" t="s">
        <v>1174</v>
      </c>
      <c r="F53" t="s">
        <v>1139</v>
      </c>
      <c r="G53" t="s">
        <v>1139</v>
      </c>
      <c r="H53" t="s">
        <v>1892</v>
      </c>
      <c r="I53" t="s">
        <v>1619</v>
      </c>
      <c r="J53" t="s">
        <v>1619</v>
      </c>
      <c r="K53" t="s">
        <v>1893</v>
      </c>
      <c r="L53" t="s">
        <v>1139</v>
      </c>
      <c r="M53" t="s">
        <v>1139</v>
      </c>
      <c r="N53" t="s">
        <v>1456</v>
      </c>
      <c r="O53" t="s">
        <v>803</v>
      </c>
      <c r="P53" t="s">
        <v>1139</v>
      </c>
      <c r="Q53" t="s">
        <v>1139</v>
      </c>
      <c r="R53" t="s">
        <v>1139</v>
      </c>
      <c r="S53" t="s">
        <v>1139</v>
      </c>
      <c r="T53" t="s">
        <v>1382</v>
      </c>
      <c r="U53" t="s">
        <v>1610</v>
      </c>
      <c r="V53" t="s">
        <v>1610</v>
      </c>
      <c r="W53" t="s">
        <v>1138</v>
      </c>
      <c r="X53" t="s">
        <v>1137</v>
      </c>
      <c r="Y53" t="s">
        <v>1894</v>
      </c>
    </row>
    <row r="54" spans="1:25" x14ac:dyDescent="0.25">
      <c r="A54" t="s">
        <v>1895</v>
      </c>
      <c r="B54" t="s">
        <v>1325</v>
      </c>
      <c r="C54" t="s">
        <v>1530</v>
      </c>
      <c r="D54" t="s">
        <v>1617</v>
      </c>
      <c r="E54" t="s">
        <v>1151</v>
      </c>
      <c r="F54" t="s">
        <v>1141</v>
      </c>
      <c r="G54" t="s">
        <v>1345</v>
      </c>
      <c r="H54" t="s">
        <v>1502</v>
      </c>
      <c r="I54" t="s">
        <v>1155</v>
      </c>
      <c r="J54" t="s">
        <v>1524</v>
      </c>
      <c r="K54" t="s">
        <v>1896</v>
      </c>
      <c r="L54" t="s">
        <v>1765</v>
      </c>
      <c r="M54" t="s">
        <v>1897</v>
      </c>
      <c r="N54" t="s">
        <v>1193</v>
      </c>
      <c r="O54" t="s">
        <v>1745</v>
      </c>
      <c r="P54" t="s">
        <v>1139</v>
      </c>
      <c r="Q54" t="s">
        <v>1139</v>
      </c>
      <c r="R54" t="s">
        <v>1139</v>
      </c>
      <c r="S54" t="s">
        <v>1139</v>
      </c>
      <c r="T54" t="s">
        <v>1898</v>
      </c>
      <c r="U54" t="s">
        <v>1592</v>
      </c>
      <c r="V54" t="s">
        <v>1306</v>
      </c>
      <c r="W54" t="s">
        <v>914</v>
      </c>
      <c r="X54" t="s">
        <v>1131</v>
      </c>
      <c r="Y54" t="s">
        <v>1899</v>
      </c>
    </row>
    <row r="55" spans="1:25" x14ac:dyDescent="0.25">
      <c r="A55" t="s">
        <v>1900</v>
      </c>
      <c r="B55" t="s">
        <v>1123</v>
      </c>
      <c r="C55" t="s">
        <v>1765</v>
      </c>
      <c r="D55" t="s">
        <v>1765</v>
      </c>
      <c r="E55" t="s">
        <v>1234</v>
      </c>
      <c r="F55" t="s">
        <v>1139</v>
      </c>
      <c r="G55" t="s">
        <v>1139</v>
      </c>
      <c r="H55" t="s">
        <v>1639</v>
      </c>
      <c r="I55" t="s">
        <v>1134</v>
      </c>
      <c r="J55" t="s">
        <v>1141</v>
      </c>
      <c r="K55" t="s">
        <v>1598</v>
      </c>
      <c r="L55" t="s">
        <v>1139</v>
      </c>
      <c r="M55" t="s">
        <v>1139</v>
      </c>
      <c r="N55" t="s">
        <v>1577</v>
      </c>
      <c r="O55" t="s">
        <v>1141</v>
      </c>
      <c r="P55" t="s">
        <v>1765</v>
      </c>
      <c r="Q55" t="s">
        <v>1269</v>
      </c>
      <c r="R55" t="s">
        <v>1139</v>
      </c>
      <c r="S55" t="s">
        <v>1139</v>
      </c>
      <c r="T55" t="s">
        <v>1699</v>
      </c>
      <c r="U55" t="s">
        <v>1840</v>
      </c>
      <c r="V55" t="s">
        <v>1530</v>
      </c>
      <c r="W55" t="s">
        <v>1603</v>
      </c>
      <c r="X55" t="s">
        <v>1619</v>
      </c>
      <c r="Y55" t="s">
        <v>1901</v>
      </c>
    </row>
    <row r="56" spans="1:25" x14ac:dyDescent="0.25">
      <c r="A56" t="s">
        <v>1902</v>
      </c>
      <c r="B56" t="s">
        <v>1623</v>
      </c>
      <c r="C56" t="s">
        <v>1141</v>
      </c>
      <c r="D56" t="s">
        <v>1141</v>
      </c>
      <c r="E56" t="s">
        <v>1903</v>
      </c>
      <c r="F56" t="s">
        <v>1139</v>
      </c>
      <c r="G56" t="s">
        <v>1139</v>
      </c>
      <c r="H56" t="s">
        <v>1150</v>
      </c>
      <c r="I56" t="s">
        <v>1141</v>
      </c>
      <c r="J56" t="s">
        <v>1141</v>
      </c>
      <c r="K56" t="s">
        <v>1904</v>
      </c>
      <c r="L56" t="s">
        <v>1139</v>
      </c>
      <c r="M56" t="s">
        <v>1139</v>
      </c>
      <c r="N56" t="s">
        <v>1344</v>
      </c>
      <c r="O56" t="s">
        <v>1765</v>
      </c>
      <c r="P56" t="s">
        <v>1751</v>
      </c>
      <c r="Q56" t="s">
        <v>1905</v>
      </c>
      <c r="R56" t="s">
        <v>1139</v>
      </c>
      <c r="S56" t="s">
        <v>1139</v>
      </c>
      <c r="T56" t="s">
        <v>1343</v>
      </c>
      <c r="U56" t="s">
        <v>1610</v>
      </c>
      <c r="V56" t="s">
        <v>1530</v>
      </c>
      <c r="W56" t="s">
        <v>1906</v>
      </c>
      <c r="X56" t="s">
        <v>1137</v>
      </c>
      <c r="Y56" t="s">
        <v>1657</v>
      </c>
    </row>
    <row r="57" spans="1:25" x14ac:dyDescent="0.25">
      <c r="A57" t="s">
        <v>1907</v>
      </c>
      <c r="B57" t="s">
        <v>1619</v>
      </c>
      <c r="C57" t="s">
        <v>1752</v>
      </c>
      <c r="D57" t="s">
        <v>1139</v>
      </c>
      <c r="E57" t="s">
        <v>1139</v>
      </c>
      <c r="F57" t="s">
        <v>193</v>
      </c>
      <c r="G57" t="s">
        <v>64</v>
      </c>
      <c r="H57" t="s">
        <v>1617</v>
      </c>
      <c r="I57" t="s">
        <v>1744</v>
      </c>
      <c r="J57" t="s">
        <v>1139</v>
      </c>
      <c r="K57" t="s">
        <v>1139</v>
      </c>
      <c r="L57" t="s">
        <v>1139</v>
      </c>
      <c r="M57" t="s">
        <v>1139</v>
      </c>
      <c r="N57" t="s">
        <v>1145</v>
      </c>
      <c r="O57" t="s">
        <v>1752</v>
      </c>
      <c r="P57" t="s">
        <v>1139</v>
      </c>
      <c r="Q57" t="s">
        <v>1139</v>
      </c>
      <c r="R57" t="s">
        <v>193</v>
      </c>
      <c r="S57" t="s">
        <v>64</v>
      </c>
      <c r="T57" t="s">
        <v>1521</v>
      </c>
      <c r="U57" t="s">
        <v>1751</v>
      </c>
      <c r="V57" t="s">
        <v>1751</v>
      </c>
      <c r="W57" t="s">
        <v>1340</v>
      </c>
      <c r="X57" t="s">
        <v>1139</v>
      </c>
      <c r="Y57" t="s">
        <v>1139</v>
      </c>
    </row>
    <row r="58" spans="1:25" x14ac:dyDescent="0.25">
      <c r="A58" t="s">
        <v>1908</v>
      </c>
      <c r="B58" t="s">
        <v>1619</v>
      </c>
      <c r="C58" t="s">
        <v>193</v>
      </c>
      <c r="D58" t="s">
        <v>193</v>
      </c>
      <c r="E58" t="s">
        <v>64</v>
      </c>
      <c r="F58" t="s">
        <v>193</v>
      </c>
      <c r="G58" t="s">
        <v>64</v>
      </c>
      <c r="H58" t="s">
        <v>1131</v>
      </c>
      <c r="I58" t="s">
        <v>1745</v>
      </c>
      <c r="J58" t="s">
        <v>1139</v>
      </c>
      <c r="K58" t="s">
        <v>1139</v>
      </c>
      <c r="L58" t="s">
        <v>1139</v>
      </c>
      <c r="M58" t="s">
        <v>1139</v>
      </c>
      <c r="N58" t="s">
        <v>1619</v>
      </c>
      <c r="O58" t="s">
        <v>1752</v>
      </c>
      <c r="P58" t="s">
        <v>193</v>
      </c>
      <c r="Q58" t="s">
        <v>64</v>
      </c>
      <c r="R58" t="s">
        <v>193</v>
      </c>
      <c r="S58" t="s">
        <v>64</v>
      </c>
      <c r="T58" t="s">
        <v>1150</v>
      </c>
      <c r="U58" t="s">
        <v>1744</v>
      </c>
      <c r="V58" t="s">
        <v>1139</v>
      </c>
      <c r="W58" t="s">
        <v>1139</v>
      </c>
      <c r="X58" t="s">
        <v>1139</v>
      </c>
      <c r="Y58" t="s">
        <v>1139</v>
      </c>
    </row>
    <row r="59" spans="1:25" x14ac:dyDescent="0.25">
      <c r="A59" t="s">
        <v>1909</v>
      </c>
      <c r="B59" t="s">
        <v>1765</v>
      </c>
      <c r="C59" t="s">
        <v>193</v>
      </c>
      <c r="D59" t="s">
        <v>193</v>
      </c>
      <c r="E59" t="s">
        <v>64</v>
      </c>
      <c r="F59" t="s">
        <v>193</v>
      </c>
      <c r="G59" t="s">
        <v>64</v>
      </c>
      <c r="H59" t="s">
        <v>1751</v>
      </c>
      <c r="I59" t="s">
        <v>193</v>
      </c>
      <c r="J59" t="s">
        <v>193</v>
      </c>
      <c r="K59" t="s">
        <v>64</v>
      </c>
      <c r="L59" t="s">
        <v>193</v>
      </c>
      <c r="M59" t="s">
        <v>64</v>
      </c>
      <c r="N59" t="s">
        <v>1751</v>
      </c>
      <c r="O59" t="s">
        <v>1745</v>
      </c>
      <c r="P59" t="s">
        <v>1139</v>
      </c>
      <c r="Q59" t="s">
        <v>1139</v>
      </c>
      <c r="R59" t="s">
        <v>1139</v>
      </c>
      <c r="S59" t="s">
        <v>1139</v>
      </c>
      <c r="T59" t="s">
        <v>1152</v>
      </c>
      <c r="U59" t="s">
        <v>1745</v>
      </c>
      <c r="V59" t="s">
        <v>1139</v>
      </c>
      <c r="W59" t="s">
        <v>1139</v>
      </c>
      <c r="X59" t="s">
        <v>1139</v>
      </c>
      <c r="Y59" t="s">
        <v>1139</v>
      </c>
    </row>
    <row r="60" spans="1:25" x14ac:dyDescent="0.25">
      <c r="A60" t="s">
        <v>1910</v>
      </c>
      <c r="B60" t="s">
        <v>193</v>
      </c>
      <c r="C60" t="s">
        <v>193</v>
      </c>
      <c r="D60" t="s">
        <v>193</v>
      </c>
      <c r="E60" t="s">
        <v>64</v>
      </c>
      <c r="F60" t="s">
        <v>193</v>
      </c>
      <c r="G60" t="s">
        <v>64</v>
      </c>
      <c r="H60" t="s">
        <v>193</v>
      </c>
      <c r="I60" t="s">
        <v>193</v>
      </c>
      <c r="J60" t="s">
        <v>193</v>
      </c>
      <c r="K60" t="s">
        <v>64</v>
      </c>
      <c r="L60" t="s">
        <v>193</v>
      </c>
      <c r="M60" t="s">
        <v>64</v>
      </c>
      <c r="N60" t="s">
        <v>803</v>
      </c>
      <c r="O60" t="s">
        <v>193</v>
      </c>
      <c r="P60" t="s">
        <v>193</v>
      </c>
      <c r="Q60" t="s">
        <v>64</v>
      </c>
      <c r="R60" t="s">
        <v>193</v>
      </c>
      <c r="S60" t="s">
        <v>64</v>
      </c>
      <c r="T60" t="s">
        <v>803</v>
      </c>
      <c r="U60" t="s">
        <v>193</v>
      </c>
      <c r="V60" t="s">
        <v>193</v>
      </c>
      <c r="W60" t="s">
        <v>64</v>
      </c>
      <c r="X60" t="s">
        <v>193</v>
      </c>
      <c r="Y60" t="s">
        <v>64</v>
      </c>
    </row>
    <row r="61" spans="1:25" x14ac:dyDescent="0.25">
      <c r="A61" t="s">
        <v>1911</v>
      </c>
      <c r="B61" t="s">
        <v>1745</v>
      </c>
      <c r="C61" t="s">
        <v>1752</v>
      </c>
      <c r="D61" t="s">
        <v>1139</v>
      </c>
      <c r="E61" t="s">
        <v>1139</v>
      </c>
      <c r="F61" t="s">
        <v>193</v>
      </c>
      <c r="G61" t="s">
        <v>64</v>
      </c>
      <c r="H61" t="s">
        <v>1765</v>
      </c>
      <c r="I61" t="s">
        <v>193</v>
      </c>
      <c r="J61" t="s">
        <v>193</v>
      </c>
      <c r="K61" t="s">
        <v>64</v>
      </c>
      <c r="L61" t="s">
        <v>193</v>
      </c>
      <c r="M61" t="s">
        <v>64</v>
      </c>
      <c r="N61" t="s">
        <v>1744</v>
      </c>
      <c r="O61" t="s">
        <v>193</v>
      </c>
      <c r="P61" t="s">
        <v>193</v>
      </c>
      <c r="Q61" t="s">
        <v>64</v>
      </c>
      <c r="R61" t="s">
        <v>193</v>
      </c>
      <c r="S61" t="s">
        <v>64</v>
      </c>
      <c r="T61" t="s">
        <v>1157</v>
      </c>
      <c r="U61" t="s">
        <v>1752</v>
      </c>
      <c r="V61" t="s">
        <v>1139</v>
      </c>
      <c r="W61" t="s">
        <v>1139</v>
      </c>
      <c r="X61" t="s">
        <v>193</v>
      </c>
      <c r="Y61" t="s">
        <v>64</v>
      </c>
    </row>
    <row r="62" spans="1:25" x14ac:dyDescent="0.25">
      <c r="A62" t="s">
        <v>1912</v>
      </c>
      <c r="B62" t="s">
        <v>1163</v>
      </c>
      <c r="C62" t="s">
        <v>1745</v>
      </c>
      <c r="D62" t="s">
        <v>1139</v>
      </c>
      <c r="E62" t="s">
        <v>1139</v>
      </c>
      <c r="F62" t="s">
        <v>193</v>
      </c>
      <c r="G62" t="s">
        <v>64</v>
      </c>
      <c r="H62" t="s">
        <v>1134</v>
      </c>
      <c r="I62" t="s">
        <v>193</v>
      </c>
      <c r="J62" t="s">
        <v>193</v>
      </c>
      <c r="K62" t="s">
        <v>64</v>
      </c>
      <c r="L62" t="s">
        <v>193</v>
      </c>
      <c r="M62" t="s">
        <v>64</v>
      </c>
      <c r="N62" t="s">
        <v>1617</v>
      </c>
      <c r="O62" t="s">
        <v>1752</v>
      </c>
      <c r="P62" t="s">
        <v>1139</v>
      </c>
      <c r="Q62" t="s">
        <v>1139</v>
      </c>
      <c r="R62" t="s">
        <v>1139</v>
      </c>
      <c r="S62" t="s">
        <v>1139</v>
      </c>
      <c r="T62" t="s">
        <v>1456</v>
      </c>
      <c r="U62" t="s">
        <v>1744</v>
      </c>
      <c r="V62" t="s">
        <v>1139</v>
      </c>
      <c r="W62" t="s">
        <v>1139</v>
      </c>
      <c r="X62" t="s">
        <v>1139</v>
      </c>
      <c r="Y62" t="s">
        <v>1139</v>
      </c>
    </row>
    <row r="63" spans="1:25" x14ac:dyDescent="0.25">
      <c r="A63" t="s">
        <v>1913</v>
      </c>
      <c r="B63" t="s">
        <v>1132</v>
      </c>
      <c r="C63" t="s">
        <v>193</v>
      </c>
      <c r="D63" t="s">
        <v>193</v>
      </c>
      <c r="E63" t="s">
        <v>64</v>
      </c>
      <c r="F63" t="s">
        <v>193</v>
      </c>
      <c r="G63" t="s">
        <v>64</v>
      </c>
      <c r="H63" t="s">
        <v>1132</v>
      </c>
      <c r="I63" t="s">
        <v>1752</v>
      </c>
      <c r="J63" t="s">
        <v>1139</v>
      </c>
      <c r="K63" t="s">
        <v>1139</v>
      </c>
      <c r="L63" t="s">
        <v>193</v>
      </c>
      <c r="M63" t="s">
        <v>64</v>
      </c>
      <c r="N63" t="s">
        <v>1163</v>
      </c>
      <c r="O63" t="s">
        <v>193</v>
      </c>
      <c r="P63" t="s">
        <v>193</v>
      </c>
      <c r="Q63" t="s">
        <v>64</v>
      </c>
      <c r="R63" t="s">
        <v>193</v>
      </c>
      <c r="S63" t="s">
        <v>64</v>
      </c>
      <c r="T63" t="s">
        <v>1623</v>
      </c>
      <c r="U63" t="s">
        <v>1752</v>
      </c>
      <c r="V63" t="s">
        <v>1139</v>
      </c>
      <c r="W63" t="s">
        <v>1139</v>
      </c>
      <c r="X63" t="s">
        <v>193</v>
      </c>
      <c r="Y63" t="s">
        <v>64</v>
      </c>
    </row>
    <row r="64" spans="1:25" x14ac:dyDescent="0.25">
      <c r="A64" t="s">
        <v>1914</v>
      </c>
      <c r="B64" t="s">
        <v>1915</v>
      </c>
      <c r="C64" t="s">
        <v>1137</v>
      </c>
      <c r="D64" t="s">
        <v>1134</v>
      </c>
      <c r="E64" t="s">
        <v>1916</v>
      </c>
      <c r="F64" t="s">
        <v>1139</v>
      </c>
      <c r="G64" t="s">
        <v>1139</v>
      </c>
      <c r="H64" t="s">
        <v>1917</v>
      </c>
      <c r="I64" t="s">
        <v>1152</v>
      </c>
      <c r="J64" t="s">
        <v>1131</v>
      </c>
      <c r="K64" t="s">
        <v>1885</v>
      </c>
      <c r="L64" t="s">
        <v>1134</v>
      </c>
      <c r="M64" t="s">
        <v>1918</v>
      </c>
      <c r="N64" t="s">
        <v>1647</v>
      </c>
      <c r="O64" t="s">
        <v>1163</v>
      </c>
      <c r="P64" t="s">
        <v>1132</v>
      </c>
      <c r="Q64" t="s">
        <v>1823</v>
      </c>
      <c r="R64" t="s">
        <v>1751</v>
      </c>
      <c r="S64" t="s">
        <v>1631</v>
      </c>
      <c r="T64" t="s">
        <v>1919</v>
      </c>
      <c r="U64" t="s">
        <v>1149</v>
      </c>
      <c r="V64" t="s">
        <v>1150</v>
      </c>
      <c r="W64" t="s">
        <v>1920</v>
      </c>
      <c r="X64" t="s">
        <v>1152</v>
      </c>
      <c r="Y64" t="s">
        <v>1153</v>
      </c>
    </row>
    <row r="65" spans="1:25" x14ac:dyDescent="0.25">
      <c r="A65" t="s">
        <v>1921</v>
      </c>
      <c r="B65" t="s">
        <v>193</v>
      </c>
      <c r="C65" t="s">
        <v>193</v>
      </c>
      <c r="D65" t="s">
        <v>193</v>
      </c>
      <c r="E65" t="s">
        <v>64</v>
      </c>
      <c r="F65" t="s">
        <v>193</v>
      </c>
      <c r="G65" t="s">
        <v>64</v>
      </c>
      <c r="H65" t="s">
        <v>1137</v>
      </c>
      <c r="I65" t="s">
        <v>193</v>
      </c>
      <c r="J65" t="s">
        <v>193</v>
      </c>
      <c r="K65" t="s">
        <v>64</v>
      </c>
      <c r="L65" t="s">
        <v>193</v>
      </c>
      <c r="M65" t="s">
        <v>64</v>
      </c>
      <c r="N65" t="s">
        <v>1141</v>
      </c>
      <c r="O65" t="s">
        <v>193</v>
      </c>
      <c r="P65" t="s">
        <v>193</v>
      </c>
      <c r="Q65" t="s">
        <v>64</v>
      </c>
      <c r="R65" t="s">
        <v>193</v>
      </c>
      <c r="S65" t="s">
        <v>64</v>
      </c>
      <c r="T65" t="s">
        <v>1152</v>
      </c>
      <c r="U65" t="s">
        <v>193</v>
      </c>
      <c r="V65" t="s">
        <v>193</v>
      </c>
      <c r="W65" t="s">
        <v>64</v>
      </c>
      <c r="X65" t="s">
        <v>193</v>
      </c>
      <c r="Y65" t="s">
        <v>64</v>
      </c>
    </row>
    <row r="66" spans="1:25" x14ac:dyDescent="0.25">
      <c r="A66" t="s">
        <v>1922</v>
      </c>
      <c r="B66" t="s">
        <v>1149</v>
      </c>
      <c r="C66" t="s">
        <v>193</v>
      </c>
      <c r="D66" t="s">
        <v>193</v>
      </c>
      <c r="E66" t="s">
        <v>64</v>
      </c>
      <c r="F66" t="s">
        <v>193</v>
      </c>
      <c r="G66" t="s">
        <v>64</v>
      </c>
      <c r="H66" t="s">
        <v>1526</v>
      </c>
      <c r="I66" t="s">
        <v>1751</v>
      </c>
      <c r="J66" t="s">
        <v>1139</v>
      </c>
      <c r="K66" t="s">
        <v>1139</v>
      </c>
      <c r="L66" t="s">
        <v>1139</v>
      </c>
      <c r="M66" t="s">
        <v>1139</v>
      </c>
      <c r="N66" t="s">
        <v>1202</v>
      </c>
      <c r="O66" t="s">
        <v>1765</v>
      </c>
      <c r="P66" t="s">
        <v>1765</v>
      </c>
      <c r="Q66" t="s">
        <v>1156</v>
      </c>
      <c r="R66" t="s">
        <v>1139</v>
      </c>
      <c r="S66" t="s">
        <v>1139</v>
      </c>
      <c r="T66" t="s">
        <v>1493</v>
      </c>
      <c r="U66" t="s">
        <v>1157</v>
      </c>
      <c r="V66" t="s">
        <v>1137</v>
      </c>
      <c r="W66" t="s">
        <v>1570</v>
      </c>
      <c r="X66" t="s">
        <v>1765</v>
      </c>
      <c r="Y66" t="s">
        <v>1135</v>
      </c>
    </row>
    <row r="67" spans="1:25" x14ac:dyDescent="0.25">
      <c r="A67" t="s">
        <v>1923</v>
      </c>
      <c r="B67" t="s">
        <v>193</v>
      </c>
      <c r="C67" t="s">
        <v>193</v>
      </c>
      <c r="D67" t="s">
        <v>193</v>
      </c>
      <c r="E67" t="s">
        <v>64</v>
      </c>
      <c r="F67" t="s">
        <v>193</v>
      </c>
      <c r="G67" t="s">
        <v>64</v>
      </c>
      <c r="H67" t="s">
        <v>193</v>
      </c>
      <c r="I67" t="s">
        <v>193</v>
      </c>
      <c r="J67" t="s">
        <v>193</v>
      </c>
      <c r="K67" t="s">
        <v>64</v>
      </c>
      <c r="L67" t="s">
        <v>193</v>
      </c>
      <c r="M67" t="s">
        <v>64</v>
      </c>
      <c r="N67" t="s">
        <v>1134</v>
      </c>
      <c r="O67" t="s">
        <v>193</v>
      </c>
      <c r="P67" t="s">
        <v>193</v>
      </c>
      <c r="Q67" t="s">
        <v>64</v>
      </c>
      <c r="R67" t="s">
        <v>193</v>
      </c>
      <c r="S67" t="s">
        <v>64</v>
      </c>
      <c r="T67" t="s">
        <v>1134</v>
      </c>
      <c r="U67" t="s">
        <v>193</v>
      </c>
      <c r="V67" t="s">
        <v>193</v>
      </c>
      <c r="W67" t="s">
        <v>64</v>
      </c>
      <c r="X67" t="s">
        <v>193</v>
      </c>
      <c r="Y67" t="s">
        <v>64</v>
      </c>
    </row>
    <row r="68" spans="1:25" x14ac:dyDescent="0.25">
      <c r="A68" t="s">
        <v>1924</v>
      </c>
      <c r="B68" t="s">
        <v>1840</v>
      </c>
      <c r="C68" t="s">
        <v>1752</v>
      </c>
      <c r="D68" t="s">
        <v>1139</v>
      </c>
      <c r="E68" t="s">
        <v>1139</v>
      </c>
      <c r="F68" t="s">
        <v>193</v>
      </c>
      <c r="G68" t="s">
        <v>64</v>
      </c>
      <c r="H68" t="s">
        <v>1305</v>
      </c>
      <c r="I68" t="s">
        <v>1765</v>
      </c>
      <c r="J68" t="s">
        <v>1765</v>
      </c>
      <c r="K68" t="s">
        <v>1925</v>
      </c>
      <c r="L68" t="s">
        <v>1139</v>
      </c>
      <c r="M68" t="s">
        <v>1139</v>
      </c>
      <c r="N68" t="s">
        <v>1144</v>
      </c>
      <c r="O68" t="s">
        <v>1752</v>
      </c>
      <c r="P68" t="s">
        <v>1139</v>
      </c>
      <c r="Q68" t="s">
        <v>1139</v>
      </c>
      <c r="R68" t="s">
        <v>193</v>
      </c>
      <c r="S68" t="s">
        <v>64</v>
      </c>
      <c r="T68" t="s">
        <v>1111</v>
      </c>
      <c r="U68" t="s">
        <v>1134</v>
      </c>
      <c r="V68" t="s">
        <v>1134</v>
      </c>
      <c r="W68" t="s">
        <v>1234</v>
      </c>
      <c r="X68" t="s">
        <v>1139</v>
      </c>
      <c r="Y68" t="s">
        <v>1139</v>
      </c>
    </row>
    <row r="69" spans="1:25" x14ac:dyDescent="0.25">
      <c r="A69" t="s">
        <v>1926</v>
      </c>
      <c r="B69" t="s">
        <v>193</v>
      </c>
      <c r="C69" t="s">
        <v>193</v>
      </c>
      <c r="D69" t="s">
        <v>193</v>
      </c>
      <c r="E69" t="s">
        <v>64</v>
      </c>
      <c r="F69" t="s">
        <v>193</v>
      </c>
      <c r="G69" t="s">
        <v>64</v>
      </c>
      <c r="H69" t="s">
        <v>1621</v>
      </c>
      <c r="I69" t="s">
        <v>1157</v>
      </c>
      <c r="J69" t="s">
        <v>1619</v>
      </c>
      <c r="K69" t="s">
        <v>1816</v>
      </c>
      <c r="L69" t="s">
        <v>1751</v>
      </c>
      <c r="M69" t="s">
        <v>1147</v>
      </c>
      <c r="N69" t="s">
        <v>1202</v>
      </c>
      <c r="O69" t="s">
        <v>1619</v>
      </c>
      <c r="P69" t="s">
        <v>1619</v>
      </c>
      <c r="Q69" t="s">
        <v>1832</v>
      </c>
      <c r="R69" t="s">
        <v>1765</v>
      </c>
      <c r="S69" t="s">
        <v>1927</v>
      </c>
      <c r="T69" t="s">
        <v>1674</v>
      </c>
      <c r="U69" t="s">
        <v>1840</v>
      </c>
      <c r="V69" t="s">
        <v>1610</v>
      </c>
      <c r="W69" t="s">
        <v>1928</v>
      </c>
      <c r="X69" t="s">
        <v>1157</v>
      </c>
      <c r="Y69" t="s">
        <v>1929</v>
      </c>
    </row>
    <row r="70" spans="1:25" x14ac:dyDescent="0.25">
      <c r="A70" t="s">
        <v>1930</v>
      </c>
      <c r="B70" t="s">
        <v>1463</v>
      </c>
      <c r="C70" t="s">
        <v>1765</v>
      </c>
      <c r="D70" t="s">
        <v>1765</v>
      </c>
      <c r="E70" t="s">
        <v>1842</v>
      </c>
      <c r="F70" t="s">
        <v>1139</v>
      </c>
      <c r="G70" t="s">
        <v>1139</v>
      </c>
      <c r="H70" t="s">
        <v>1522</v>
      </c>
      <c r="I70" t="s">
        <v>803</v>
      </c>
      <c r="J70" t="s">
        <v>1139</v>
      </c>
      <c r="K70" t="s">
        <v>1139</v>
      </c>
      <c r="L70" t="s">
        <v>1139</v>
      </c>
      <c r="M70" t="s">
        <v>1139</v>
      </c>
      <c r="N70" t="s">
        <v>1199</v>
      </c>
      <c r="O70" t="s">
        <v>1163</v>
      </c>
      <c r="P70" t="s">
        <v>1132</v>
      </c>
      <c r="Q70" t="s">
        <v>1931</v>
      </c>
      <c r="R70" t="s">
        <v>1751</v>
      </c>
      <c r="S70" t="s">
        <v>1631</v>
      </c>
      <c r="T70" t="s">
        <v>1932</v>
      </c>
      <c r="U70" t="s">
        <v>1161</v>
      </c>
      <c r="V70" t="s">
        <v>1613</v>
      </c>
      <c r="W70" t="s">
        <v>1905</v>
      </c>
      <c r="X70" t="s">
        <v>1619</v>
      </c>
      <c r="Y70" t="s">
        <v>1265</v>
      </c>
    </row>
    <row r="71" spans="1:25" x14ac:dyDescent="0.25">
      <c r="A71" t="s">
        <v>1933</v>
      </c>
      <c r="B71" t="s">
        <v>1329</v>
      </c>
      <c r="C71" t="s">
        <v>1141</v>
      </c>
      <c r="D71" t="s">
        <v>1141</v>
      </c>
      <c r="E71" t="s">
        <v>1425</v>
      </c>
      <c r="F71" t="s">
        <v>1751</v>
      </c>
      <c r="G71" t="s">
        <v>1934</v>
      </c>
      <c r="H71" t="s">
        <v>1660</v>
      </c>
      <c r="I71" t="s">
        <v>1131</v>
      </c>
      <c r="J71" t="s">
        <v>1163</v>
      </c>
      <c r="K71" t="s">
        <v>1151</v>
      </c>
      <c r="L71" t="s">
        <v>1134</v>
      </c>
      <c r="M71" t="s">
        <v>1935</v>
      </c>
      <c r="N71" t="s">
        <v>1652</v>
      </c>
      <c r="O71" t="s">
        <v>1765</v>
      </c>
      <c r="P71" t="s">
        <v>1751</v>
      </c>
      <c r="Q71" t="s">
        <v>1936</v>
      </c>
      <c r="R71" t="s">
        <v>1139</v>
      </c>
      <c r="S71" t="s">
        <v>1139</v>
      </c>
      <c r="T71" t="s">
        <v>1252</v>
      </c>
      <c r="U71" t="s">
        <v>1524</v>
      </c>
      <c r="V71" t="s">
        <v>1307</v>
      </c>
      <c r="W71" t="s">
        <v>1375</v>
      </c>
      <c r="X71" t="s">
        <v>1615</v>
      </c>
      <c r="Y71" t="s">
        <v>1927</v>
      </c>
    </row>
    <row r="72" spans="1:25" x14ac:dyDescent="0.25">
      <c r="A72" t="s">
        <v>1937</v>
      </c>
      <c r="B72" t="s">
        <v>1297</v>
      </c>
      <c r="C72" t="s">
        <v>193</v>
      </c>
      <c r="D72" t="s">
        <v>193</v>
      </c>
      <c r="E72" t="s">
        <v>64</v>
      </c>
      <c r="F72" t="s">
        <v>193</v>
      </c>
      <c r="G72" t="s">
        <v>64</v>
      </c>
      <c r="H72" t="s">
        <v>1297</v>
      </c>
      <c r="I72" t="s">
        <v>1744</v>
      </c>
      <c r="J72" t="s">
        <v>1139</v>
      </c>
      <c r="K72" t="s">
        <v>1139</v>
      </c>
      <c r="L72" t="s">
        <v>193</v>
      </c>
      <c r="M72" t="s">
        <v>64</v>
      </c>
      <c r="N72" t="s">
        <v>1840</v>
      </c>
      <c r="O72" t="s">
        <v>1745</v>
      </c>
      <c r="P72" t="s">
        <v>1139</v>
      </c>
      <c r="Q72" t="s">
        <v>1139</v>
      </c>
      <c r="R72" t="s">
        <v>1139</v>
      </c>
      <c r="S72" t="s">
        <v>1139</v>
      </c>
      <c r="T72" t="s">
        <v>1193</v>
      </c>
      <c r="U72" t="s">
        <v>1751</v>
      </c>
      <c r="V72" t="s">
        <v>1751</v>
      </c>
      <c r="W72" t="s">
        <v>914</v>
      </c>
      <c r="X72" t="s">
        <v>1139</v>
      </c>
      <c r="Y72" t="s">
        <v>1139</v>
      </c>
    </row>
    <row r="73" spans="1:25" x14ac:dyDescent="0.25">
      <c r="A73" t="s">
        <v>1938</v>
      </c>
      <c r="B73" t="s">
        <v>1141</v>
      </c>
      <c r="C73" t="s">
        <v>193</v>
      </c>
      <c r="D73" t="s">
        <v>193</v>
      </c>
      <c r="E73" t="s">
        <v>64</v>
      </c>
      <c r="F73" t="s">
        <v>193</v>
      </c>
      <c r="G73" t="s">
        <v>64</v>
      </c>
      <c r="H73" t="s">
        <v>1155</v>
      </c>
      <c r="I73" t="s">
        <v>1141</v>
      </c>
      <c r="J73" t="s">
        <v>1141</v>
      </c>
      <c r="K73" t="s">
        <v>1939</v>
      </c>
      <c r="L73" t="s">
        <v>1139</v>
      </c>
      <c r="M73" t="s">
        <v>1139</v>
      </c>
      <c r="N73" t="s">
        <v>1152</v>
      </c>
      <c r="O73" t="s">
        <v>1752</v>
      </c>
      <c r="P73" t="s">
        <v>1139</v>
      </c>
      <c r="Q73" t="s">
        <v>1139</v>
      </c>
      <c r="R73" t="s">
        <v>193</v>
      </c>
      <c r="S73" t="s">
        <v>64</v>
      </c>
      <c r="T73" t="s">
        <v>1463</v>
      </c>
      <c r="U73" t="s">
        <v>1134</v>
      </c>
      <c r="V73" t="s">
        <v>1134</v>
      </c>
      <c r="W73" t="s">
        <v>1940</v>
      </c>
      <c r="X73" t="s">
        <v>1139</v>
      </c>
      <c r="Y73" t="s">
        <v>1139</v>
      </c>
    </row>
    <row r="74" spans="1:25" x14ac:dyDescent="0.25">
      <c r="A74" t="s">
        <v>1941</v>
      </c>
      <c r="B74" t="s">
        <v>1524</v>
      </c>
      <c r="C74" t="s">
        <v>193</v>
      </c>
      <c r="D74" t="s">
        <v>193</v>
      </c>
      <c r="E74" t="s">
        <v>64</v>
      </c>
      <c r="F74" t="s">
        <v>193</v>
      </c>
      <c r="G74" t="s">
        <v>64</v>
      </c>
      <c r="H74" t="s">
        <v>1768</v>
      </c>
      <c r="I74" t="s">
        <v>1745</v>
      </c>
      <c r="J74" t="s">
        <v>1139</v>
      </c>
      <c r="K74" t="s">
        <v>1139</v>
      </c>
      <c r="L74" t="s">
        <v>193</v>
      </c>
      <c r="M74" t="s">
        <v>64</v>
      </c>
      <c r="N74" t="s">
        <v>1530</v>
      </c>
      <c r="O74" t="s">
        <v>1745</v>
      </c>
      <c r="P74" t="s">
        <v>1139</v>
      </c>
      <c r="Q74" t="s">
        <v>1139</v>
      </c>
      <c r="R74" t="s">
        <v>1139</v>
      </c>
      <c r="S74" t="s">
        <v>1139</v>
      </c>
      <c r="T74" t="s">
        <v>1577</v>
      </c>
      <c r="U74" t="s">
        <v>803</v>
      </c>
      <c r="V74" t="s">
        <v>1139</v>
      </c>
      <c r="W74" t="s">
        <v>1139</v>
      </c>
      <c r="X74" t="s">
        <v>1139</v>
      </c>
      <c r="Y74" t="s">
        <v>1139</v>
      </c>
    </row>
    <row r="75" spans="1:25" x14ac:dyDescent="0.25">
      <c r="A75" t="s">
        <v>1942</v>
      </c>
      <c r="B75" t="s">
        <v>1307</v>
      </c>
      <c r="C75" t="s">
        <v>1745</v>
      </c>
      <c r="D75" t="s">
        <v>1139</v>
      </c>
      <c r="E75" t="s">
        <v>1139</v>
      </c>
      <c r="F75" t="s">
        <v>1139</v>
      </c>
      <c r="G75" t="s">
        <v>1139</v>
      </c>
      <c r="H75" t="s">
        <v>1582</v>
      </c>
      <c r="I75" t="s">
        <v>1744</v>
      </c>
      <c r="J75" t="s">
        <v>1139</v>
      </c>
      <c r="K75" t="s">
        <v>1139</v>
      </c>
      <c r="L75" t="s">
        <v>193</v>
      </c>
      <c r="M75" t="s">
        <v>64</v>
      </c>
      <c r="N75" t="s">
        <v>1305</v>
      </c>
      <c r="O75" t="s">
        <v>1744</v>
      </c>
      <c r="P75" t="s">
        <v>1139</v>
      </c>
      <c r="Q75" t="s">
        <v>1139</v>
      </c>
      <c r="R75" t="s">
        <v>1139</v>
      </c>
      <c r="S75" t="s">
        <v>1139</v>
      </c>
      <c r="T75" t="s">
        <v>1943</v>
      </c>
      <c r="U75" t="s">
        <v>1134</v>
      </c>
      <c r="V75" t="s">
        <v>1134</v>
      </c>
      <c r="W75" t="s">
        <v>1213</v>
      </c>
      <c r="X75" t="s">
        <v>1139</v>
      </c>
      <c r="Y75" t="s">
        <v>1139</v>
      </c>
    </row>
    <row r="76" spans="1:25" x14ac:dyDescent="0.25">
      <c r="A76" t="s">
        <v>1944</v>
      </c>
      <c r="B76" t="s">
        <v>1595</v>
      </c>
      <c r="C76" t="s">
        <v>1751</v>
      </c>
      <c r="D76" t="s">
        <v>1139</v>
      </c>
      <c r="E76" t="s">
        <v>1139</v>
      </c>
      <c r="F76" t="s">
        <v>1139</v>
      </c>
      <c r="G76" t="s">
        <v>1139</v>
      </c>
      <c r="H76" t="s">
        <v>1209</v>
      </c>
      <c r="I76" t="s">
        <v>1744</v>
      </c>
      <c r="J76" t="s">
        <v>1139</v>
      </c>
      <c r="K76" t="s">
        <v>1139</v>
      </c>
      <c r="L76" t="s">
        <v>1139</v>
      </c>
      <c r="M76" t="s">
        <v>1139</v>
      </c>
      <c r="N76" t="s">
        <v>1198</v>
      </c>
      <c r="O76" t="s">
        <v>193</v>
      </c>
      <c r="P76" t="s">
        <v>193</v>
      </c>
      <c r="Q76" t="s">
        <v>64</v>
      </c>
      <c r="R76" t="s">
        <v>193</v>
      </c>
      <c r="S76" t="s">
        <v>64</v>
      </c>
      <c r="T76" t="s">
        <v>1109</v>
      </c>
      <c r="U76" t="s">
        <v>1134</v>
      </c>
      <c r="V76" t="s">
        <v>1141</v>
      </c>
      <c r="W76" t="s">
        <v>1945</v>
      </c>
      <c r="X76" t="s">
        <v>1139</v>
      </c>
      <c r="Y76" t="s">
        <v>1139</v>
      </c>
    </row>
    <row r="77" spans="1:25" x14ac:dyDescent="0.25">
      <c r="A77" t="s">
        <v>1946</v>
      </c>
      <c r="B77" t="s">
        <v>1947</v>
      </c>
      <c r="C77" t="s">
        <v>1178</v>
      </c>
      <c r="D77" t="s">
        <v>1339</v>
      </c>
      <c r="E77" t="s">
        <v>1283</v>
      </c>
      <c r="F77" t="s">
        <v>1604</v>
      </c>
      <c r="G77" t="s">
        <v>1948</v>
      </c>
      <c r="H77" t="s">
        <v>1165</v>
      </c>
      <c r="I77" t="s">
        <v>1639</v>
      </c>
      <c r="J77" t="s">
        <v>1459</v>
      </c>
      <c r="K77" t="s">
        <v>1269</v>
      </c>
      <c r="L77" t="s">
        <v>1524</v>
      </c>
      <c r="M77" t="s">
        <v>1949</v>
      </c>
      <c r="N77" t="s">
        <v>1950</v>
      </c>
      <c r="O77" t="s">
        <v>1244</v>
      </c>
      <c r="P77" t="s">
        <v>1136</v>
      </c>
      <c r="Q77" t="s">
        <v>1567</v>
      </c>
      <c r="R77" t="s">
        <v>1406</v>
      </c>
      <c r="S77" t="s">
        <v>1951</v>
      </c>
      <c r="T77" t="s">
        <v>1952</v>
      </c>
      <c r="U77" t="s">
        <v>1953</v>
      </c>
      <c r="V77" t="s">
        <v>1563</v>
      </c>
      <c r="W77" t="s">
        <v>1263</v>
      </c>
      <c r="X77" t="s">
        <v>1287</v>
      </c>
      <c r="Y77" t="s">
        <v>1852</v>
      </c>
    </row>
    <row r="78" spans="1:25" x14ac:dyDescent="0.25">
      <c r="A78" t="s">
        <v>1954</v>
      </c>
      <c r="B78" t="s">
        <v>193</v>
      </c>
      <c r="C78" t="s">
        <v>193</v>
      </c>
      <c r="D78" t="s">
        <v>193</v>
      </c>
      <c r="E78" t="s">
        <v>64</v>
      </c>
      <c r="F78" t="s">
        <v>193</v>
      </c>
      <c r="G78" t="s">
        <v>64</v>
      </c>
      <c r="H78" t="s">
        <v>1163</v>
      </c>
      <c r="I78" t="s">
        <v>1752</v>
      </c>
      <c r="J78" t="s">
        <v>1139</v>
      </c>
      <c r="K78" t="s">
        <v>1139</v>
      </c>
      <c r="L78" t="s">
        <v>193</v>
      </c>
      <c r="M78" t="s">
        <v>64</v>
      </c>
      <c r="N78" t="s">
        <v>1617</v>
      </c>
      <c r="O78" t="s">
        <v>1744</v>
      </c>
      <c r="P78" t="s">
        <v>1139</v>
      </c>
      <c r="Q78" t="s">
        <v>1139</v>
      </c>
      <c r="R78" t="s">
        <v>1139</v>
      </c>
      <c r="S78" t="s">
        <v>1139</v>
      </c>
      <c r="T78" t="s">
        <v>1796</v>
      </c>
      <c r="U78" t="s">
        <v>803</v>
      </c>
      <c r="V78" t="s">
        <v>1139</v>
      </c>
      <c r="W78" t="s">
        <v>1139</v>
      </c>
      <c r="X78" t="s">
        <v>1139</v>
      </c>
      <c r="Y78" t="s">
        <v>1139</v>
      </c>
    </row>
    <row r="79" spans="1:25" x14ac:dyDescent="0.25">
      <c r="A79" t="s">
        <v>1955</v>
      </c>
      <c r="B79" t="s">
        <v>1131</v>
      </c>
      <c r="C79" t="s">
        <v>193</v>
      </c>
      <c r="D79" t="s">
        <v>193</v>
      </c>
      <c r="E79" t="s">
        <v>64</v>
      </c>
      <c r="F79" t="s">
        <v>193</v>
      </c>
      <c r="G79" t="s">
        <v>64</v>
      </c>
      <c r="H79" t="s">
        <v>1610</v>
      </c>
      <c r="I79" t="s">
        <v>1744</v>
      </c>
      <c r="J79" t="s">
        <v>1139</v>
      </c>
      <c r="K79" t="s">
        <v>1139</v>
      </c>
      <c r="L79" t="s">
        <v>1139</v>
      </c>
      <c r="M79" t="s">
        <v>1139</v>
      </c>
      <c r="N79" t="s">
        <v>1619</v>
      </c>
      <c r="O79" t="s">
        <v>193</v>
      </c>
      <c r="P79" t="s">
        <v>193</v>
      </c>
      <c r="Q79" t="s">
        <v>64</v>
      </c>
      <c r="R79" t="s">
        <v>193</v>
      </c>
      <c r="S79" t="s">
        <v>64</v>
      </c>
      <c r="T79" t="s">
        <v>1331</v>
      </c>
      <c r="U79" t="s">
        <v>1744</v>
      </c>
      <c r="V79" t="s">
        <v>1139</v>
      </c>
      <c r="W79" t="s">
        <v>1139</v>
      </c>
      <c r="X79" t="s">
        <v>1139</v>
      </c>
      <c r="Y79" t="s">
        <v>1139</v>
      </c>
    </row>
    <row r="80" spans="1:25" x14ac:dyDescent="0.25">
      <c r="A80" t="s">
        <v>1956</v>
      </c>
      <c r="B80" t="s">
        <v>1409</v>
      </c>
      <c r="C80" t="s">
        <v>1744</v>
      </c>
      <c r="D80" t="s">
        <v>1139</v>
      </c>
      <c r="E80" t="s">
        <v>1139</v>
      </c>
      <c r="F80" t="s">
        <v>1139</v>
      </c>
      <c r="G80" t="s">
        <v>1139</v>
      </c>
      <c r="H80" t="s">
        <v>1330</v>
      </c>
      <c r="I80" t="s">
        <v>1751</v>
      </c>
      <c r="J80" t="s">
        <v>1751</v>
      </c>
      <c r="K80" t="s">
        <v>900</v>
      </c>
      <c r="L80" t="s">
        <v>1139</v>
      </c>
      <c r="M80" t="s">
        <v>1139</v>
      </c>
      <c r="N80" t="s">
        <v>1157</v>
      </c>
      <c r="O80" t="s">
        <v>1745</v>
      </c>
      <c r="P80" t="s">
        <v>1139</v>
      </c>
      <c r="Q80" t="s">
        <v>1139</v>
      </c>
      <c r="R80" t="s">
        <v>193</v>
      </c>
      <c r="S80" t="s">
        <v>64</v>
      </c>
      <c r="T80" t="s">
        <v>1237</v>
      </c>
      <c r="U80" t="s">
        <v>1619</v>
      </c>
      <c r="V80" t="s">
        <v>1619</v>
      </c>
      <c r="W80" t="s">
        <v>1885</v>
      </c>
      <c r="X80" t="s">
        <v>1139</v>
      </c>
      <c r="Y80" t="s">
        <v>1139</v>
      </c>
    </row>
    <row r="81" spans="1:25" x14ac:dyDescent="0.25">
      <c r="A81" t="s">
        <v>1957</v>
      </c>
      <c r="B81" t="s">
        <v>1610</v>
      </c>
      <c r="C81" t="s">
        <v>193</v>
      </c>
      <c r="D81" t="s">
        <v>193</v>
      </c>
      <c r="E81" t="s">
        <v>64</v>
      </c>
      <c r="F81" t="s">
        <v>193</v>
      </c>
      <c r="G81" t="s">
        <v>64</v>
      </c>
      <c r="H81" t="s">
        <v>1765</v>
      </c>
      <c r="I81" t="s">
        <v>1752</v>
      </c>
      <c r="J81" t="s">
        <v>1139</v>
      </c>
      <c r="K81" t="s">
        <v>1139</v>
      </c>
      <c r="L81" t="s">
        <v>193</v>
      </c>
      <c r="M81" t="s">
        <v>64</v>
      </c>
      <c r="N81" t="s">
        <v>1157</v>
      </c>
      <c r="O81" t="s">
        <v>193</v>
      </c>
      <c r="P81" t="s">
        <v>193</v>
      </c>
      <c r="Q81" t="s">
        <v>64</v>
      </c>
      <c r="R81" t="s">
        <v>193</v>
      </c>
      <c r="S81" t="s">
        <v>64</v>
      </c>
      <c r="T81" t="s">
        <v>1623</v>
      </c>
      <c r="U81" t="s">
        <v>1752</v>
      </c>
      <c r="V81" t="s">
        <v>1139</v>
      </c>
      <c r="W81" t="s">
        <v>1139</v>
      </c>
      <c r="X81" t="s">
        <v>193</v>
      </c>
      <c r="Y81" t="s">
        <v>64</v>
      </c>
    </row>
    <row r="82" spans="1:25" x14ac:dyDescent="0.25">
      <c r="A82" t="s">
        <v>1958</v>
      </c>
      <c r="B82" t="s">
        <v>1302</v>
      </c>
      <c r="C82" t="s">
        <v>1744</v>
      </c>
      <c r="D82" t="s">
        <v>1139</v>
      </c>
      <c r="E82" t="s">
        <v>1139</v>
      </c>
      <c r="F82" t="s">
        <v>193</v>
      </c>
      <c r="G82" t="s">
        <v>64</v>
      </c>
      <c r="H82" t="s">
        <v>1166</v>
      </c>
      <c r="I82" t="s">
        <v>1745</v>
      </c>
      <c r="J82" t="s">
        <v>1139</v>
      </c>
      <c r="K82" t="s">
        <v>1139</v>
      </c>
      <c r="L82" t="s">
        <v>193</v>
      </c>
      <c r="M82" t="s">
        <v>64</v>
      </c>
      <c r="N82" t="s">
        <v>1330</v>
      </c>
      <c r="O82" t="s">
        <v>1745</v>
      </c>
      <c r="P82" t="s">
        <v>1139</v>
      </c>
      <c r="Q82" t="s">
        <v>1139</v>
      </c>
      <c r="R82" t="s">
        <v>1139</v>
      </c>
      <c r="S82" t="s">
        <v>1139</v>
      </c>
      <c r="T82" t="s">
        <v>1773</v>
      </c>
      <c r="U82" t="s">
        <v>1141</v>
      </c>
      <c r="V82" t="s">
        <v>1141</v>
      </c>
      <c r="W82" t="s">
        <v>196</v>
      </c>
      <c r="X82" t="s">
        <v>1139</v>
      </c>
      <c r="Y82" t="s">
        <v>1139</v>
      </c>
    </row>
    <row r="83" spans="1:25" x14ac:dyDescent="0.25">
      <c r="A83" t="s">
        <v>1959</v>
      </c>
      <c r="B83" t="s">
        <v>1960</v>
      </c>
      <c r="C83" t="s">
        <v>1623</v>
      </c>
      <c r="D83" t="s">
        <v>1150</v>
      </c>
      <c r="E83" t="s">
        <v>1434</v>
      </c>
      <c r="F83" t="s">
        <v>1134</v>
      </c>
      <c r="G83" t="s">
        <v>1961</v>
      </c>
      <c r="H83" t="s">
        <v>1635</v>
      </c>
      <c r="I83" t="s">
        <v>1145</v>
      </c>
      <c r="J83" t="s">
        <v>1524</v>
      </c>
      <c r="K83" t="s">
        <v>1162</v>
      </c>
      <c r="L83" t="s">
        <v>1765</v>
      </c>
      <c r="M83" t="s">
        <v>1897</v>
      </c>
      <c r="N83" t="s">
        <v>1271</v>
      </c>
      <c r="O83" t="s">
        <v>1137</v>
      </c>
      <c r="P83" t="s">
        <v>1134</v>
      </c>
      <c r="Q83" t="s">
        <v>1962</v>
      </c>
      <c r="R83" t="s">
        <v>1139</v>
      </c>
      <c r="S83" t="s">
        <v>1139</v>
      </c>
      <c r="T83" t="s">
        <v>1963</v>
      </c>
      <c r="U83" t="s">
        <v>1244</v>
      </c>
      <c r="V83" t="s">
        <v>1136</v>
      </c>
      <c r="W83" t="s">
        <v>1375</v>
      </c>
      <c r="X83" t="s">
        <v>1761</v>
      </c>
      <c r="Y83" t="s">
        <v>1964</v>
      </c>
    </row>
    <row r="84" spans="1:25" x14ac:dyDescent="0.25">
      <c r="A84" t="s">
        <v>1965</v>
      </c>
      <c r="B84" t="s">
        <v>1316</v>
      </c>
      <c r="C84" t="s">
        <v>1751</v>
      </c>
      <c r="D84" t="s">
        <v>1139</v>
      </c>
      <c r="E84" t="s">
        <v>1139</v>
      </c>
      <c r="F84" t="s">
        <v>1139</v>
      </c>
      <c r="G84" t="s">
        <v>1139</v>
      </c>
      <c r="H84" t="s">
        <v>1296</v>
      </c>
      <c r="I84" t="s">
        <v>1745</v>
      </c>
      <c r="J84" t="s">
        <v>1139</v>
      </c>
      <c r="K84" t="s">
        <v>1139</v>
      </c>
      <c r="L84" t="s">
        <v>193</v>
      </c>
      <c r="M84" t="s">
        <v>64</v>
      </c>
      <c r="N84" t="s">
        <v>1613</v>
      </c>
      <c r="O84" t="s">
        <v>1745</v>
      </c>
      <c r="P84" t="s">
        <v>1139</v>
      </c>
      <c r="Q84" t="s">
        <v>1139</v>
      </c>
      <c r="R84" t="s">
        <v>1139</v>
      </c>
      <c r="S84" t="s">
        <v>1139</v>
      </c>
      <c r="T84" t="s">
        <v>1121</v>
      </c>
      <c r="U84" t="s">
        <v>1137</v>
      </c>
      <c r="V84" t="s">
        <v>1134</v>
      </c>
      <c r="W84" t="s">
        <v>1122</v>
      </c>
      <c r="X84" t="s">
        <v>1139</v>
      </c>
      <c r="Y84" t="s">
        <v>1139</v>
      </c>
    </row>
    <row r="85" spans="1:25" x14ac:dyDescent="0.25">
      <c r="A85" t="s">
        <v>1966</v>
      </c>
      <c r="B85" t="s">
        <v>1141</v>
      </c>
      <c r="C85" t="s">
        <v>1752</v>
      </c>
      <c r="D85" t="s">
        <v>1139</v>
      </c>
      <c r="E85" t="s">
        <v>1139</v>
      </c>
      <c r="F85" t="s">
        <v>193</v>
      </c>
      <c r="G85" t="s">
        <v>64</v>
      </c>
      <c r="H85" t="s">
        <v>1406</v>
      </c>
      <c r="I85" t="s">
        <v>803</v>
      </c>
      <c r="J85" t="s">
        <v>1139</v>
      </c>
      <c r="K85" t="s">
        <v>1139</v>
      </c>
      <c r="L85" t="s">
        <v>1139</v>
      </c>
      <c r="M85" t="s">
        <v>1139</v>
      </c>
      <c r="N85" t="s">
        <v>1150</v>
      </c>
      <c r="O85" t="s">
        <v>1745</v>
      </c>
      <c r="P85" t="s">
        <v>1139</v>
      </c>
      <c r="Q85" t="s">
        <v>1139</v>
      </c>
      <c r="R85" t="s">
        <v>1139</v>
      </c>
      <c r="S85" t="s">
        <v>1139</v>
      </c>
      <c r="T85" t="s">
        <v>1140</v>
      </c>
      <c r="U85" t="s">
        <v>1141</v>
      </c>
      <c r="V85" t="s">
        <v>1751</v>
      </c>
      <c r="W85" t="s">
        <v>1375</v>
      </c>
      <c r="X85" t="s">
        <v>1139</v>
      </c>
      <c r="Y85" t="s">
        <v>1139</v>
      </c>
    </row>
    <row r="86" spans="1:25" x14ac:dyDescent="0.25">
      <c r="A86" t="s">
        <v>1967</v>
      </c>
      <c r="B86" t="s">
        <v>1297</v>
      </c>
      <c r="C86" t="s">
        <v>193</v>
      </c>
      <c r="D86" t="s">
        <v>193</v>
      </c>
      <c r="E86" t="s">
        <v>64</v>
      </c>
      <c r="F86" t="s">
        <v>193</v>
      </c>
      <c r="G86" t="s">
        <v>64</v>
      </c>
      <c r="H86" t="s">
        <v>1796</v>
      </c>
      <c r="I86" t="s">
        <v>1765</v>
      </c>
      <c r="J86" t="s">
        <v>1765</v>
      </c>
      <c r="K86" t="s">
        <v>1826</v>
      </c>
      <c r="L86" t="s">
        <v>1139</v>
      </c>
      <c r="M86" t="s">
        <v>1139</v>
      </c>
      <c r="N86" t="s">
        <v>1145</v>
      </c>
      <c r="O86" t="s">
        <v>803</v>
      </c>
      <c r="P86" t="s">
        <v>1139</v>
      </c>
      <c r="Q86" t="s">
        <v>1139</v>
      </c>
      <c r="R86" t="s">
        <v>1139</v>
      </c>
      <c r="S86" t="s">
        <v>1139</v>
      </c>
      <c r="T86" t="s">
        <v>1209</v>
      </c>
      <c r="U86" t="s">
        <v>1619</v>
      </c>
      <c r="V86" t="s">
        <v>1619</v>
      </c>
      <c r="W86" t="s">
        <v>1622</v>
      </c>
      <c r="X86" t="s">
        <v>1765</v>
      </c>
      <c r="Y86" t="s">
        <v>1927</v>
      </c>
    </row>
    <row r="87" spans="1:25" x14ac:dyDescent="0.25">
      <c r="A87" t="s">
        <v>1968</v>
      </c>
      <c r="B87" t="s">
        <v>1969</v>
      </c>
      <c r="C87" t="s">
        <v>1970</v>
      </c>
      <c r="D87" t="s">
        <v>1848</v>
      </c>
      <c r="E87" t="s">
        <v>1234</v>
      </c>
      <c r="F87" t="s">
        <v>970</v>
      </c>
      <c r="G87" t="s">
        <v>1384</v>
      </c>
      <c r="H87" t="s">
        <v>1971</v>
      </c>
      <c r="I87" t="s">
        <v>1972</v>
      </c>
      <c r="J87" t="s">
        <v>1973</v>
      </c>
      <c r="K87" t="s">
        <v>1263</v>
      </c>
      <c r="L87" t="s">
        <v>1284</v>
      </c>
      <c r="M87" t="s">
        <v>1974</v>
      </c>
      <c r="N87" t="s">
        <v>1975</v>
      </c>
      <c r="O87" t="s">
        <v>1976</v>
      </c>
      <c r="P87" t="s">
        <v>1335</v>
      </c>
      <c r="Q87" t="s">
        <v>1375</v>
      </c>
      <c r="R87" t="s">
        <v>1977</v>
      </c>
      <c r="S87" t="s">
        <v>1293</v>
      </c>
      <c r="T87" t="s">
        <v>1978</v>
      </c>
      <c r="U87" t="s">
        <v>1979</v>
      </c>
      <c r="V87" t="s">
        <v>1980</v>
      </c>
      <c r="W87" t="s">
        <v>1203</v>
      </c>
      <c r="X87" t="s">
        <v>1981</v>
      </c>
      <c r="Y87" t="s">
        <v>1982</v>
      </c>
    </row>
    <row r="89" spans="1:25" x14ac:dyDescent="0.25">
      <c r="A89" t="s">
        <v>113</v>
      </c>
    </row>
    <row r="90" spans="1:25" x14ac:dyDescent="0.25">
      <c r="A90" t="s">
        <v>994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/>
  </sheetViews>
  <sheetFormatPr defaultColWidth="11.42578125" defaultRowHeight="15" x14ac:dyDescent="0.25"/>
  <cols>
    <col min="1" max="1" width="39.7109375" customWidth="1"/>
    <col min="2" max="7" width="30.7109375" customWidth="1"/>
  </cols>
  <sheetData>
    <row r="1" spans="1:7" x14ac:dyDescent="0.25">
      <c r="A1" s="4" t="s">
        <v>8</v>
      </c>
    </row>
    <row r="2" spans="1:7" x14ac:dyDescent="0.25">
      <c r="A2" s="3" t="s">
        <v>64</v>
      </c>
      <c r="B2" s="3" t="s">
        <v>65</v>
      </c>
      <c r="C2" s="3" t="s">
        <v>66</v>
      </c>
      <c r="D2" s="3" t="s">
        <v>67</v>
      </c>
      <c r="E2" s="3" t="s">
        <v>68</v>
      </c>
      <c r="F2" s="3" t="s">
        <v>69</v>
      </c>
      <c r="G2" s="3" t="s">
        <v>70</v>
      </c>
    </row>
    <row r="3" spans="1:7" x14ac:dyDescent="0.25">
      <c r="A3" t="s">
        <v>122</v>
      </c>
      <c r="B3" t="s">
        <v>123</v>
      </c>
      <c r="C3" t="s">
        <v>124</v>
      </c>
      <c r="D3" t="s">
        <v>125</v>
      </c>
      <c r="E3" t="s">
        <v>126</v>
      </c>
      <c r="F3" t="s">
        <v>127</v>
      </c>
      <c r="G3" t="s">
        <v>128</v>
      </c>
    </row>
    <row r="4" spans="1:7" x14ac:dyDescent="0.25">
      <c r="A4" t="s">
        <v>129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</row>
    <row r="5" spans="1:7" x14ac:dyDescent="0.25">
      <c r="A5" t="s">
        <v>136</v>
      </c>
      <c r="B5" t="s">
        <v>137</v>
      </c>
      <c r="C5" t="s">
        <v>138</v>
      </c>
      <c r="D5" t="s">
        <v>139</v>
      </c>
      <c r="E5" t="s">
        <v>140</v>
      </c>
      <c r="F5" t="s">
        <v>141</v>
      </c>
      <c r="G5" t="s">
        <v>142</v>
      </c>
    </row>
    <row r="6" spans="1:7" x14ac:dyDescent="0.25">
      <c r="A6" t="s">
        <v>143</v>
      </c>
      <c r="B6" t="s">
        <v>144</v>
      </c>
      <c r="C6" t="s">
        <v>145</v>
      </c>
      <c r="D6" t="s">
        <v>146</v>
      </c>
      <c r="E6" t="s">
        <v>147</v>
      </c>
      <c r="F6" t="s">
        <v>148</v>
      </c>
      <c r="G6" t="s">
        <v>149</v>
      </c>
    </row>
    <row r="7" spans="1:7" x14ac:dyDescent="0.25">
      <c r="A7" t="s">
        <v>150</v>
      </c>
      <c r="B7" t="s">
        <v>151</v>
      </c>
      <c r="C7" t="s">
        <v>152</v>
      </c>
      <c r="D7" t="s">
        <v>153</v>
      </c>
      <c r="E7" t="s">
        <v>154</v>
      </c>
      <c r="F7" t="s">
        <v>155</v>
      </c>
      <c r="G7" t="s">
        <v>156</v>
      </c>
    </row>
    <row r="8" spans="1:7" x14ac:dyDescent="0.25">
      <c r="A8" t="s">
        <v>157</v>
      </c>
      <c r="B8" t="s">
        <v>158</v>
      </c>
      <c r="C8" t="s">
        <v>159</v>
      </c>
      <c r="D8" t="s">
        <v>160</v>
      </c>
      <c r="E8" t="s">
        <v>161</v>
      </c>
      <c r="F8" t="s">
        <v>162</v>
      </c>
      <c r="G8" t="s">
        <v>163</v>
      </c>
    </row>
    <row r="9" spans="1:7" x14ac:dyDescent="0.25">
      <c r="A9" t="s">
        <v>164</v>
      </c>
      <c r="B9" t="s">
        <v>165</v>
      </c>
      <c r="C9" t="s">
        <v>166</v>
      </c>
      <c r="D9" t="s">
        <v>167</v>
      </c>
      <c r="E9" t="s">
        <v>168</v>
      </c>
      <c r="F9" t="s">
        <v>169</v>
      </c>
      <c r="G9" t="s">
        <v>170</v>
      </c>
    </row>
    <row r="10" spans="1:7" x14ac:dyDescent="0.25">
      <c r="A10" t="s">
        <v>171</v>
      </c>
      <c r="B10" t="s">
        <v>172</v>
      </c>
      <c r="C10" t="s">
        <v>173</v>
      </c>
      <c r="D10" t="s">
        <v>174</v>
      </c>
      <c r="E10" t="s">
        <v>175</v>
      </c>
      <c r="F10" t="s">
        <v>176</v>
      </c>
      <c r="G10" t="s">
        <v>177</v>
      </c>
    </row>
    <row r="11" spans="1:7" x14ac:dyDescent="0.25">
      <c r="A11" t="s">
        <v>178</v>
      </c>
      <c r="B11" t="s">
        <v>179</v>
      </c>
      <c r="C11" t="s">
        <v>180</v>
      </c>
      <c r="D11" t="s">
        <v>181</v>
      </c>
      <c r="E11" t="s">
        <v>182</v>
      </c>
      <c r="F11" t="s">
        <v>183</v>
      </c>
      <c r="G11" t="s">
        <v>184</v>
      </c>
    </row>
    <row r="12" spans="1:7" x14ac:dyDescent="0.25">
      <c r="A12" t="s">
        <v>185</v>
      </c>
      <c r="B12" t="s">
        <v>186</v>
      </c>
      <c r="C12" t="s">
        <v>187</v>
      </c>
      <c r="D12" t="s">
        <v>188</v>
      </c>
      <c r="E12" t="s">
        <v>189</v>
      </c>
      <c r="F12" t="s">
        <v>190</v>
      </c>
      <c r="G12" t="s">
        <v>191</v>
      </c>
    </row>
    <row r="13" spans="1:7" x14ac:dyDescent="0.25">
      <c r="A13" t="s">
        <v>192</v>
      </c>
    </row>
    <row r="14" spans="1:7" x14ac:dyDescent="0.25">
      <c r="A14" s="4" t="s">
        <v>194</v>
      </c>
      <c r="B14" s="4" t="s">
        <v>72</v>
      </c>
      <c r="C14" s="4" t="s">
        <v>73</v>
      </c>
      <c r="D14" s="4" t="s">
        <v>74</v>
      </c>
      <c r="E14" s="4" t="s">
        <v>75</v>
      </c>
      <c r="F14" s="4" t="s">
        <v>76</v>
      </c>
      <c r="G14" s="4" t="s">
        <v>77</v>
      </c>
    </row>
    <row r="15" spans="1:7" x14ac:dyDescent="0.25">
      <c r="A15" t="s">
        <v>195</v>
      </c>
      <c r="B15" t="s">
        <v>196</v>
      </c>
      <c r="C15" t="s">
        <v>197</v>
      </c>
      <c r="D15" t="s">
        <v>198</v>
      </c>
      <c r="E15" t="s">
        <v>199</v>
      </c>
      <c r="F15" t="s">
        <v>200</v>
      </c>
      <c r="G15" t="s">
        <v>201</v>
      </c>
    </row>
    <row r="17" spans="1:1" x14ac:dyDescent="0.25">
      <c r="A17" t="s">
        <v>102</v>
      </c>
    </row>
    <row r="18" spans="1:1" x14ac:dyDescent="0.25">
      <c r="A18" t="s">
        <v>202</v>
      </c>
    </row>
    <row r="19" spans="1:1" x14ac:dyDescent="0.25">
      <c r="A19" t="s">
        <v>104</v>
      </c>
    </row>
    <row r="21" spans="1:1" x14ac:dyDescent="0.25">
      <c r="A21" t="s">
        <v>105</v>
      </c>
    </row>
    <row r="22" spans="1:1" x14ac:dyDescent="0.25">
      <c r="A22" t="s">
        <v>203</v>
      </c>
    </row>
    <row r="23" spans="1:1" x14ac:dyDescent="0.25">
      <c r="A23" t="s">
        <v>107</v>
      </c>
    </row>
    <row r="24" spans="1:1" x14ac:dyDescent="0.25">
      <c r="A24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30" spans="1:1" x14ac:dyDescent="0.25">
      <c r="A30" t="s">
        <v>113</v>
      </c>
    </row>
    <row r="31" spans="1:1" x14ac:dyDescent="0.25">
      <c r="A31" t="s">
        <v>204</v>
      </c>
    </row>
    <row r="32" spans="1:1" x14ac:dyDescent="0.25">
      <c r="A32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workbookViewId="0"/>
  </sheetViews>
  <sheetFormatPr defaultColWidth="11.42578125" defaultRowHeight="15" x14ac:dyDescent="0.25"/>
  <cols>
    <col min="1" max="1" width="39.7109375" customWidth="1"/>
    <col min="2" max="7" width="30.7109375" customWidth="1"/>
  </cols>
  <sheetData>
    <row r="1" spans="1:7" x14ac:dyDescent="0.25">
      <c r="A1" s="4" t="s">
        <v>10</v>
      </c>
    </row>
    <row r="2" spans="1:7" x14ac:dyDescent="0.25">
      <c r="A2" s="3" t="s">
        <v>64</v>
      </c>
      <c r="B2" s="3" t="s">
        <v>65</v>
      </c>
      <c r="C2" s="3" t="s">
        <v>66</v>
      </c>
      <c r="D2" s="3" t="s">
        <v>67</v>
      </c>
      <c r="E2" s="3" t="s">
        <v>68</v>
      </c>
      <c r="F2" s="3" t="s">
        <v>69</v>
      </c>
      <c r="G2" s="3" t="s">
        <v>70</v>
      </c>
    </row>
    <row r="3" spans="1:7" x14ac:dyDescent="0.25">
      <c r="A3" t="s">
        <v>122</v>
      </c>
      <c r="B3" t="s">
        <v>123</v>
      </c>
      <c r="C3" t="s">
        <v>124</v>
      </c>
      <c r="D3" t="s">
        <v>125</v>
      </c>
      <c r="E3" t="s">
        <v>126</v>
      </c>
      <c r="F3" t="s">
        <v>127</v>
      </c>
      <c r="G3" t="s">
        <v>128</v>
      </c>
    </row>
    <row r="4" spans="1:7" x14ac:dyDescent="0.25">
      <c r="A4" t="s">
        <v>129</v>
      </c>
      <c r="B4" t="s">
        <v>205</v>
      </c>
      <c r="C4" t="s">
        <v>206</v>
      </c>
      <c r="D4" t="s">
        <v>207</v>
      </c>
      <c r="E4" t="s">
        <v>208</v>
      </c>
      <c r="F4" t="s">
        <v>209</v>
      </c>
      <c r="G4" t="s">
        <v>210</v>
      </c>
    </row>
    <row r="5" spans="1:7" x14ac:dyDescent="0.25">
      <c r="A5" t="s">
        <v>136</v>
      </c>
      <c r="B5" t="s">
        <v>211</v>
      </c>
      <c r="C5" t="s">
        <v>212</v>
      </c>
      <c r="D5" t="s">
        <v>213</v>
      </c>
      <c r="E5" t="s">
        <v>214</v>
      </c>
      <c r="F5" t="s">
        <v>215</v>
      </c>
      <c r="G5" t="s">
        <v>216</v>
      </c>
    </row>
    <row r="6" spans="1:7" x14ac:dyDescent="0.25">
      <c r="A6" t="s">
        <v>143</v>
      </c>
      <c r="B6" t="s">
        <v>217</v>
      </c>
      <c r="C6" t="s">
        <v>218</v>
      </c>
      <c r="D6" t="s">
        <v>219</v>
      </c>
      <c r="E6" t="s">
        <v>220</v>
      </c>
      <c r="F6" t="s">
        <v>221</v>
      </c>
      <c r="G6" t="s">
        <v>222</v>
      </c>
    </row>
    <row r="7" spans="1:7" x14ac:dyDescent="0.25">
      <c r="A7" t="s">
        <v>150</v>
      </c>
      <c r="B7" t="s">
        <v>223</v>
      </c>
      <c r="C7" t="s">
        <v>224</v>
      </c>
      <c r="D7" t="s">
        <v>225</v>
      </c>
      <c r="E7" t="s">
        <v>226</v>
      </c>
      <c r="F7" t="s">
        <v>227</v>
      </c>
      <c r="G7" t="s">
        <v>228</v>
      </c>
    </row>
    <row r="8" spans="1:7" x14ac:dyDescent="0.25">
      <c r="A8" t="s">
        <v>157</v>
      </c>
      <c r="B8" t="s">
        <v>158</v>
      </c>
      <c r="C8" t="s">
        <v>159</v>
      </c>
      <c r="D8" t="s">
        <v>160</v>
      </c>
      <c r="E8" t="s">
        <v>229</v>
      </c>
      <c r="F8" t="s">
        <v>230</v>
      </c>
      <c r="G8" t="s">
        <v>231</v>
      </c>
    </row>
    <row r="9" spans="1:7" x14ac:dyDescent="0.25">
      <c r="A9" t="s">
        <v>164</v>
      </c>
      <c r="B9" t="s">
        <v>232</v>
      </c>
      <c r="C9" t="s">
        <v>233</v>
      </c>
      <c r="D9" t="s">
        <v>234</v>
      </c>
      <c r="E9" t="s">
        <v>235</v>
      </c>
      <c r="F9" t="s">
        <v>236</v>
      </c>
      <c r="G9" t="s">
        <v>237</v>
      </c>
    </row>
    <row r="10" spans="1:7" x14ac:dyDescent="0.25">
      <c r="A10" t="s">
        <v>171</v>
      </c>
      <c r="B10" t="s">
        <v>238</v>
      </c>
      <c r="C10" t="s">
        <v>239</v>
      </c>
      <c r="D10" t="s">
        <v>240</v>
      </c>
      <c r="E10" t="s">
        <v>241</v>
      </c>
      <c r="F10" t="s">
        <v>242</v>
      </c>
      <c r="G10" t="s">
        <v>243</v>
      </c>
    </row>
    <row r="11" spans="1:7" x14ac:dyDescent="0.25">
      <c r="A11" t="s">
        <v>178</v>
      </c>
      <c r="B11" t="s">
        <v>244</v>
      </c>
      <c r="C11" t="s">
        <v>245</v>
      </c>
      <c r="D11" t="s">
        <v>246</v>
      </c>
      <c r="E11" t="s">
        <v>247</v>
      </c>
      <c r="F11" t="s">
        <v>248</v>
      </c>
      <c r="G11" t="s">
        <v>249</v>
      </c>
    </row>
    <row r="12" spans="1:7" x14ac:dyDescent="0.25">
      <c r="A12" t="s">
        <v>185</v>
      </c>
      <c r="B12" t="s">
        <v>250</v>
      </c>
      <c r="C12" t="s">
        <v>251</v>
      </c>
      <c r="D12" t="s">
        <v>252</v>
      </c>
      <c r="E12" t="s">
        <v>253</v>
      </c>
      <c r="F12" t="s">
        <v>254</v>
      </c>
      <c r="G12" t="s">
        <v>255</v>
      </c>
    </row>
    <row r="13" spans="1:7" x14ac:dyDescent="0.25">
      <c r="A13" t="s">
        <v>192</v>
      </c>
    </row>
    <row r="14" spans="1:7" x14ac:dyDescent="0.25">
      <c r="A14" s="4" t="s">
        <v>194</v>
      </c>
      <c r="B14" s="4" t="s">
        <v>256</v>
      </c>
      <c r="C14" s="4" t="s">
        <v>257</v>
      </c>
      <c r="D14" s="4" t="s">
        <v>258</v>
      </c>
      <c r="E14" s="4" t="s">
        <v>259</v>
      </c>
      <c r="F14" s="4" t="s">
        <v>260</v>
      </c>
      <c r="G14" s="4" t="s">
        <v>261</v>
      </c>
    </row>
    <row r="16" spans="1:7" x14ac:dyDescent="0.25">
      <c r="A16" t="s">
        <v>102</v>
      </c>
    </row>
    <row r="17" spans="1:1" x14ac:dyDescent="0.25">
      <c r="A17" t="s">
        <v>202</v>
      </c>
    </row>
    <row r="18" spans="1:1" x14ac:dyDescent="0.25">
      <c r="A18" t="s">
        <v>104</v>
      </c>
    </row>
    <row r="20" spans="1:1" x14ac:dyDescent="0.25">
      <c r="A20" t="s">
        <v>105</v>
      </c>
    </row>
    <row r="21" spans="1:1" x14ac:dyDescent="0.25">
      <c r="A21" t="s">
        <v>203</v>
      </c>
    </row>
    <row r="22" spans="1:1" x14ac:dyDescent="0.25">
      <c r="A22" t="s">
        <v>107</v>
      </c>
    </row>
    <row r="23" spans="1:1" x14ac:dyDescent="0.25">
      <c r="A23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  <row r="27" spans="1:1" x14ac:dyDescent="0.25">
      <c r="A27" t="s">
        <v>111</v>
      </c>
    </row>
    <row r="29" spans="1:1" x14ac:dyDescent="0.25">
      <c r="A29" t="s">
        <v>113</v>
      </c>
    </row>
    <row r="30" spans="1:1" x14ac:dyDescent="0.25">
      <c r="A30" t="s">
        <v>204</v>
      </c>
    </row>
    <row r="31" spans="1:1" x14ac:dyDescent="0.25">
      <c r="A31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1"/>
  <sheetViews>
    <sheetView workbookViewId="0"/>
  </sheetViews>
  <sheetFormatPr defaultColWidth="11.42578125" defaultRowHeight="15" x14ac:dyDescent="0.25"/>
  <cols>
    <col min="1" max="1" width="39.7109375" customWidth="1"/>
    <col min="2" max="7" width="30.7109375" customWidth="1"/>
  </cols>
  <sheetData>
    <row r="1" spans="1:7" x14ac:dyDescent="0.25">
      <c r="A1" s="4" t="s">
        <v>11</v>
      </c>
    </row>
    <row r="2" spans="1:7" x14ac:dyDescent="0.25">
      <c r="A2" s="3" t="s">
        <v>64</v>
      </c>
      <c r="B2" s="3" t="s">
        <v>65</v>
      </c>
      <c r="C2" s="3" t="s">
        <v>66</v>
      </c>
      <c r="D2" s="3" t="s">
        <v>67</v>
      </c>
      <c r="E2" s="3" t="s">
        <v>68</v>
      </c>
      <c r="F2" s="3" t="s">
        <v>69</v>
      </c>
      <c r="G2" s="3" t="s">
        <v>70</v>
      </c>
    </row>
    <row r="3" spans="1:7" x14ac:dyDescent="0.25">
      <c r="A3" t="s">
        <v>122</v>
      </c>
      <c r="B3" t="s">
        <v>262</v>
      </c>
      <c r="C3" t="s">
        <v>263</v>
      </c>
      <c r="D3" t="s">
        <v>264</v>
      </c>
      <c r="E3" t="s">
        <v>265</v>
      </c>
      <c r="F3" t="s">
        <v>266</v>
      </c>
      <c r="G3" t="s">
        <v>267</v>
      </c>
    </row>
    <row r="4" spans="1:7" x14ac:dyDescent="0.25">
      <c r="A4" t="s">
        <v>129</v>
      </c>
      <c r="B4" t="s">
        <v>268</v>
      </c>
      <c r="C4" t="s">
        <v>269</v>
      </c>
      <c r="D4" t="s">
        <v>270</v>
      </c>
      <c r="E4" t="s">
        <v>271</v>
      </c>
      <c r="F4" t="s">
        <v>272</v>
      </c>
      <c r="G4" t="s">
        <v>273</v>
      </c>
    </row>
    <row r="5" spans="1:7" x14ac:dyDescent="0.25">
      <c r="A5" t="s">
        <v>136</v>
      </c>
      <c r="B5" t="s">
        <v>274</v>
      </c>
      <c r="C5" t="s">
        <v>275</v>
      </c>
      <c r="D5" t="s">
        <v>276</v>
      </c>
      <c r="E5" t="s">
        <v>277</v>
      </c>
      <c r="F5" t="s">
        <v>278</v>
      </c>
      <c r="G5" t="s">
        <v>279</v>
      </c>
    </row>
    <row r="6" spans="1:7" x14ac:dyDescent="0.25">
      <c r="A6" t="s">
        <v>143</v>
      </c>
      <c r="B6" t="s">
        <v>280</v>
      </c>
      <c r="C6" t="s">
        <v>281</v>
      </c>
      <c r="D6" t="s">
        <v>282</v>
      </c>
      <c r="E6" t="s">
        <v>283</v>
      </c>
      <c r="F6" t="s">
        <v>284</v>
      </c>
      <c r="G6" t="s">
        <v>285</v>
      </c>
    </row>
    <row r="7" spans="1:7" x14ac:dyDescent="0.25">
      <c r="A7" t="s">
        <v>150</v>
      </c>
      <c r="B7" t="s">
        <v>286</v>
      </c>
      <c r="C7" t="s">
        <v>287</v>
      </c>
      <c r="D7" t="s">
        <v>288</v>
      </c>
      <c r="E7" t="s">
        <v>289</v>
      </c>
      <c r="F7" t="s">
        <v>290</v>
      </c>
      <c r="G7" t="s">
        <v>291</v>
      </c>
    </row>
    <row r="8" spans="1:7" x14ac:dyDescent="0.25">
      <c r="A8" t="s">
        <v>157</v>
      </c>
      <c r="B8" t="s">
        <v>292</v>
      </c>
      <c r="C8" t="s">
        <v>293</v>
      </c>
      <c r="D8" t="s">
        <v>294</v>
      </c>
      <c r="E8" t="s">
        <v>295</v>
      </c>
      <c r="F8" t="s">
        <v>296</v>
      </c>
      <c r="G8" t="s">
        <v>297</v>
      </c>
    </row>
    <row r="9" spans="1:7" x14ac:dyDescent="0.25">
      <c r="A9" t="s">
        <v>164</v>
      </c>
      <c r="B9" t="s">
        <v>298</v>
      </c>
      <c r="C9" t="s">
        <v>299</v>
      </c>
      <c r="D9" t="s">
        <v>300</v>
      </c>
      <c r="E9" t="s">
        <v>301</v>
      </c>
      <c r="F9" t="s">
        <v>302</v>
      </c>
      <c r="G9" t="s">
        <v>303</v>
      </c>
    </row>
    <row r="10" spans="1:7" x14ac:dyDescent="0.25">
      <c r="A10" t="s">
        <v>171</v>
      </c>
      <c r="B10" t="s">
        <v>304</v>
      </c>
      <c r="C10" t="s">
        <v>305</v>
      </c>
      <c r="D10" t="s">
        <v>306</v>
      </c>
      <c r="E10" t="s">
        <v>307</v>
      </c>
      <c r="F10" t="s">
        <v>308</v>
      </c>
      <c r="G10" t="s">
        <v>309</v>
      </c>
    </row>
    <row r="11" spans="1:7" x14ac:dyDescent="0.25">
      <c r="A11" t="s">
        <v>178</v>
      </c>
      <c r="B11" t="s">
        <v>310</v>
      </c>
      <c r="C11" t="s">
        <v>311</v>
      </c>
      <c r="D11" t="s">
        <v>312</v>
      </c>
      <c r="E11" t="s">
        <v>313</v>
      </c>
      <c r="F11" t="s">
        <v>314</v>
      </c>
      <c r="G11" t="s">
        <v>315</v>
      </c>
    </row>
    <row r="12" spans="1:7" x14ac:dyDescent="0.25">
      <c r="A12" t="s">
        <v>185</v>
      </c>
      <c r="B12" t="s">
        <v>316</v>
      </c>
      <c r="C12" t="s">
        <v>317</v>
      </c>
      <c r="D12" t="s">
        <v>318</v>
      </c>
      <c r="E12" t="s">
        <v>319</v>
      </c>
      <c r="F12" t="s">
        <v>320</v>
      </c>
      <c r="G12" t="s">
        <v>321</v>
      </c>
    </row>
    <row r="13" spans="1:7" x14ac:dyDescent="0.25">
      <c r="A13" t="s">
        <v>192</v>
      </c>
    </row>
    <row r="14" spans="1:7" x14ac:dyDescent="0.25">
      <c r="A14" s="4" t="s">
        <v>194</v>
      </c>
      <c r="B14" s="4" t="s">
        <v>322</v>
      </c>
      <c r="C14" s="4" t="s">
        <v>323</v>
      </c>
      <c r="D14" s="4" t="s">
        <v>324</v>
      </c>
      <c r="E14" s="4" t="s">
        <v>325</v>
      </c>
      <c r="F14" s="4" t="s">
        <v>326</v>
      </c>
      <c r="G14" s="4" t="s">
        <v>327</v>
      </c>
    </row>
    <row r="16" spans="1:7" x14ac:dyDescent="0.25">
      <c r="A16" t="s">
        <v>102</v>
      </c>
    </row>
    <row r="17" spans="1:1" x14ac:dyDescent="0.25">
      <c r="A17" t="s">
        <v>202</v>
      </c>
    </row>
    <row r="18" spans="1:1" x14ac:dyDescent="0.25">
      <c r="A18" t="s">
        <v>104</v>
      </c>
    </row>
    <row r="20" spans="1:1" x14ac:dyDescent="0.25">
      <c r="A20" t="s">
        <v>105</v>
      </c>
    </row>
    <row r="21" spans="1:1" x14ac:dyDescent="0.25">
      <c r="A21" t="s">
        <v>203</v>
      </c>
    </row>
    <row r="22" spans="1:1" x14ac:dyDescent="0.25">
      <c r="A22" t="s">
        <v>107</v>
      </c>
    </row>
    <row r="23" spans="1:1" x14ac:dyDescent="0.25">
      <c r="A23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  <row r="27" spans="1:1" x14ac:dyDescent="0.25">
      <c r="A27" t="s">
        <v>111</v>
      </c>
    </row>
    <row r="29" spans="1:1" x14ac:dyDescent="0.25">
      <c r="A29" t="s">
        <v>113</v>
      </c>
    </row>
    <row r="30" spans="1:1" x14ac:dyDescent="0.25">
      <c r="A30" t="s">
        <v>204</v>
      </c>
    </row>
    <row r="31" spans="1:1" x14ac:dyDescent="0.25">
      <c r="A31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workbookViewId="0"/>
  </sheetViews>
  <sheetFormatPr defaultColWidth="11.42578125" defaultRowHeight="15" x14ac:dyDescent="0.25"/>
  <cols>
    <col min="1" max="1" width="39.7109375" customWidth="1"/>
    <col min="2" max="2" width="90.7109375" customWidth="1"/>
  </cols>
  <sheetData>
    <row r="1" spans="1:2" x14ac:dyDescent="0.25">
      <c r="A1" s="4" t="s">
        <v>8</v>
      </c>
    </row>
    <row r="2" spans="1:2" x14ac:dyDescent="0.25">
      <c r="A2" s="3" t="s">
        <v>64</v>
      </c>
      <c r="B2" s="3" t="s">
        <v>115</v>
      </c>
    </row>
    <row r="3" spans="1:2" x14ac:dyDescent="0.25">
      <c r="A3" t="s">
        <v>185</v>
      </c>
      <c r="B3" t="s">
        <v>191</v>
      </c>
    </row>
    <row r="4" spans="1:2" x14ac:dyDescent="0.25">
      <c r="A4" t="s">
        <v>171</v>
      </c>
      <c r="B4" t="s">
        <v>177</v>
      </c>
    </row>
    <row r="5" spans="1:2" x14ac:dyDescent="0.25">
      <c r="A5" t="s">
        <v>129</v>
      </c>
      <c r="B5" t="s">
        <v>135</v>
      </c>
    </row>
    <row r="6" spans="1:2" x14ac:dyDescent="0.25">
      <c r="A6" t="s">
        <v>178</v>
      </c>
      <c r="B6" t="s">
        <v>184</v>
      </c>
    </row>
    <row r="7" spans="1:2" x14ac:dyDescent="0.25">
      <c r="A7" s="4" t="s">
        <v>194</v>
      </c>
      <c r="B7" s="4" t="s">
        <v>77</v>
      </c>
    </row>
    <row r="8" spans="1:2" x14ac:dyDescent="0.25">
      <c r="A8" t="s">
        <v>122</v>
      </c>
      <c r="B8" t="s">
        <v>128</v>
      </c>
    </row>
    <row r="9" spans="1:2" x14ac:dyDescent="0.25">
      <c r="A9" t="s">
        <v>143</v>
      </c>
      <c r="B9" t="s">
        <v>149</v>
      </c>
    </row>
    <row r="10" spans="1:2" x14ac:dyDescent="0.25">
      <c r="A10" t="s">
        <v>157</v>
      </c>
      <c r="B10" t="s">
        <v>163</v>
      </c>
    </row>
    <row r="11" spans="1:2" x14ac:dyDescent="0.25">
      <c r="A11" t="s">
        <v>164</v>
      </c>
      <c r="B11" t="s">
        <v>170</v>
      </c>
    </row>
    <row r="12" spans="1:2" x14ac:dyDescent="0.25">
      <c r="A12" t="s">
        <v>136</v>
      </c>
      <c r="B12" t="s">
        <v>142</v>
      </c>
    </row>
    <row r="13" spans="1:2" x14ac:dyDescent="0.25">
      <c r="A13" t="s">
        <v>150</v>
      </c>
      <c r="B13" t="s">
        <v>156</v>
      </c>
    </row>
    <row r="14" spans="1:2" x14ac:dyDescent="0.25">
      <c r="A14" t="s">
        <v>192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"/>
  <sheetViews>
    <sheetView workbookViewId="0"/>
  </sheetViews>
  <sheetFormatPr defaultColWidth="11.42578125" defaultRowHeight="15" x14ac:dyDescent="0.25"/>
  <cols>
    <col min="1" max="1" width="23.7109375" customWidth="1"/>
    <col min="2" max="7" width="30.7109375" customWidth="1"/>
  </cols>
  <sheetData>
    <row r="1" spans="1:7" x14ac:dyDescent="0.25">
      <c r="A1" s="4" t="s">
        <v>14</v>
      </c>
    </row>
    <row r="2" spans="1:7" x14ac:dyDescent="0.25">
      <c r="A2" s="3" t="s">
        <v>64</v>
      </c>
      <c r="B2" s="3" t="s">
        <v>65</v>
      </c>
      <c r="C2" s="3" t="s">
        <v>66</v>
      </c>
      <c r="D2" s="3" t="s">
        <v>67</v>
      </c>
      <c r="E2" s="3" t="s">
        <v>68</v>
      </c>
      <c r="F2" s="3" t="s">
        <v>69</v>
      </c>
      <c r="G2" s="3" t="s">
        <v>70</v>
      </c>
    </row>
    <row r="3" spans="1:7" x14ac:dyDescent="0.25">
      <c r="A3" t="s">
        <v>328</v>
      </c>
      <c r="B3" t="s">
        <v>256</v>
      </c>
      <c r="C3" t="s">
        <v>257</v>
      </c>
      <c r="D3" t="s">
        <v>258</v>
      </c>
      <c r="E3" t="s">
        <v>259</v>
      </c>
      <c r="F3" t="s">
        <v>260</v>
      </c>
      <c r="G3" t="s">
        <v>261</v>
      </c>
    </row>
    <row r="4" spans="1:7" x14ac:dyDescent="0.25">
      <c r="A4" t="s">
        <v>329</v>
      </c>
      <c r="B4" t="s">
        <v>330</v>
      </c>
      <c r="C4" t="s">
        <v>331</v>
      </c>
      <c r="D4" t="s">
        <v>332</v>
      </c>
      <c r="E4" t="s">
        <v>333</v>
      </c>
      <c r="F4" t="s">
        <v>334</v>
      </c>
      <c r="G4" t="s">
        <v>335</v>
      </c>
    </row>
    <row r="5" spans="1:7" x14ac:dyDescent="0.25">
      <c r="A5" t="s">
        <v>336</v>
      </c>
      <c r="B5" t="s">
        <v>337</v>
      </c>
      <c r="C5" t="s">
        <v>338</v>
      </c>
      <c r="D5" t="s">
        <v>339</v>
      </c>
      <c r="E5" t="s">
        <v>340</v>
      </c>
      <c r="F5" t="s">
        <v>341</v>
      </c>
      <c r="G5" t="s">
        <v>342</v>
      </c>
    </row>
    <row r="6" spans="1:7" x14ac:dyDescent="0.25">
      <c r="A6" t="s">
        <v>343</v>
      </c>
      <c r="B6" t="s">
        <v>344</v>
      </c>
      <c r="C6" t="s">
        <v>345</v>
      </c>
      <c r="D6" t="s">
        <v>346</v>
      </c>
      <c r="E6" t="s">
        <v>347</v>
      </c>
      <c r="F6" t="s">
        <v>348</v>
      </c>
      <c r="G6" t="s">
        <v>349</v>
      </c>
    </row>
    <row r="7" spans="1:7" x14ac:dyDescent="0.25">
      <c r="A7" t="s">
        <v>350</v>
      </c>
      <c r="B7" t="s">
        <v>351</v>
      </c>
      <c r="C7" t="s">
        <v>352</v>
      </c>
      <c r="D7" t="s">
        <v>352</v>
      </c>
      <c r="E7" t="s">
        <v>353</v>
      </c>
      <c r="F7" t="s">
        <v>354</v>
      </c>
      <c r="G7" t="s">
        <v>355</v>
      </c>
    </row>
    <row r="8" spans="1:7" x14ac:dyDescent="0.25">
      <c r="A8" t="s">
        <v>356</v>
      </c>
      <c r="B8" t="s">
        <v>357</v>
      </c>
      <c r="C8" t="s">
        <v>358</v>
      </c>
      <c r="D8" t="s">
        <v>359</v>
      </c>
      <c r="E8" t="s">
        <v>360</v>
      </c>
      <c r="F8" t="s">
        <v>361</v>
      </c>
      <c r="G8" t="s">
        <v>362</v>
      </c>
    </row>
    <row r="9" spans="1:7" x14ac:dyDescent="0.25">
      <c r="A9" t="s">
        <v>363</v>
      </c>
      <c r="B9" t="s">
        <v>364</v>
      </c>
      <c r="C9" t="s">
        <v>365</v>
      </c>
      <c r="D9" t="s">
        <v>366</v>
      </c>
      <c r="E9" t="s">
        <v>367</v>
      </c>
      <c r="F9" t="s">
        <v>368</v>
      </c>
      <c r="G9" t="s">
        <v>369</v>
      </c>
    </row>
    <row r="10" spans="1:7" x14ac:dyDescent="0.25">
      <c r="A10" s="4" t="s">
        <v>194</v>
      </c>
      <c r="B10" s="4" t="s">
        <v>72</v>
      </c>
      <c r="C10" s="4" t="s">
        <v>73</v>
      </c>
      <c r="D10" s="4" t="s">
        <v>74</v>
      </c>
      <c r="E10" s="4" t="s">
        <v>75</v>
      </c>
      <c r="F10" s="4" t="s">
        <v>76</v>
      </c>
      <c r="G10" s="4" t="s">
        <v>77</v>
      </c>
    </row>
    <row r="12" spans="1:7" x14ac:dyDescent="0.25">
      <c r="A12" t="s">
        <v>102</v>
      </c>
    </row>
    <row r="13" spans="1:7" x14ac:dyDescent="0.25">
      <c r="A13" t="s">
        <v>103</v>
      </c>
    </row>
    <row r="14" spans="1:7" x14ac:dyDescent="0.25">
      <c r="A14" t="s">
        <v>104</v>
      </c>
    </row>
    <row r="16" spans="1:7" x14ac:dyDescent="0.25">
      <c r="A16" t="s">
        <v>105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  <row r="27" spans="1:1" x14ac:dyDescent="0.25">
      <c r="A27" t="s">
        <v>113</v>
      </c>
    </row>
    <row r="28" spans="1:1" x14ac:dyDescent="0.25">
      <c r="A28" t="s">
        <v>114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9"/>
  <sheetViews>
    <sheetView workbookViewId="0"/>
  </sheetViews>
  <sheetFormatPr defaultColWidth="11.42578125" defaultRowHeight="15" x14ac:dyDescent="0.25"/>
  <cols>
    <col min="1" max="1" width="23.7109375" customWidth="1"/>
    <col min="2" max="2" width="90.7109375" customWidth="1"/>
  </cols>
  <sheetData>
    <row r="1" spans="1:2" x14ac:dyDescent="0.25">
      <c r="A1" s="4" t="s">
        <v>16</v>
      </c>
    </row>
    <row r="2" spans="1:2" x14ac:dyDescent="0.25">
      <c r="A2" s="3" t="s">
        <v>64</v>
      </c>
      <c r="B2" s="3" t="s">
        <v>121</v>
      </c>
    </row>
    <row r="3" spans="1:2" x14ac:dyDescent="0.25">
      <c r="A3" t="s">
        <v>328</v>
      </c>
      <c r="B3" t="s">
        <v>261</v>
      </c>
    </row>
    <row r="4" spans="1:2" x14ac:dyDescent="0.25">
      <c r="A4" t="s">
        <v>329</v>
      </c>
      <c r="B4" t="s">
        <v>335</v>
      </c>
    </row>
    <row r="5" spans="1:2" x14ac:dyDescent="0.25">
      <c r="A5" t="s">
        <v>336</v>
      </c>
      <c r="B5" t="s">
        <v>342</v>
      </c>
    </row>
    <row r="6" spans="1:2" x14ac:dyDescent="0.25">
      <c r="A6" t="s">
        <v>343</v>
      </c>
      <c r="B6" t="s">
        <v>349</v>
      </c>
    </row>
    <row r="7" spans="1:2" x14ac:dyDescent="0.25">
      <c r="A7" t="s">
        <v>350</v>
      </c>
      <c r="B7" t="s">
        <v>355</v>
      </c>
    </row>
    <row r="8" spans="1:2" x14ac:dyDescent="0.25">
      <c r="A8" t="s">
        <v>356</v>
      </c>
      <c r="B8" t="s">
        <v>362</v>
      </c>
    </row>
    <row r="9" spans="1:2" x14ac:dyDescent="0.25">
      <c r="A9" t="s">
        <v>363</v>
      </c>
      <c r="B9" t="s">
        <v>369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INDEX</vt:lpstr>
      <vt:lpstr>EMPSAT_ALL_ALL_5Y</vt:lpstr>
      <vt:lpstr>EMPSAT_ALL_ALL_1Y_FIG</vt:lpstr>
      <vt:lpstr>EMPSAT_ALL_ALL_1Y_BFOE</vt:lpstr>
      <vt:lpstr>EMPSAT_ALL_UNI_1Y_BFOE</vt:lpstr>
      <vt:lpstr>EMPSAT_ALL_UNI_3YP_BFOE</vt:lpstr>
      <vt:lpstr>EMPSAT_ALL_ALL_1Y_BFOE_FIG</vt:lpstr>
      <vt:lpstr>EMPSAT_ALL_ALL_1Y_CHAR</vt:lpstr>
      <vt:lpstr>OVERSAT_ALL_ALL_1Y_CHAR_FIG</vt:lpstr>
      <vt:lpstr>OVERSAT_ALL_ALL_1Y_DG_FIG</vt:lpstr>
      <vt:lpstr>OVERSAT_ALL_ALL_1Y_OCC_FIG</vt:lpstr>
      <vt:lpstr>EMPSAT_ALL_ALL_1Y_DG</vt:lpstr>
      <vt:lpstr>EMPSAT_ALL_ALL_1Y_LFCHAR</vt:lpstr>
      <vt:lpstr>OVERSAT_ALL_ALL_1Y_LFCHAR_FIG</vt:lpstr>
      <vt:lpstr>OVERSAT_ALL_UNI_3YP_FIG</vt:lpstr>
      <vt:lpstr>EMPSAT_ALL_UNI_3YP</vt:lpstr>
      <vt:lpstr>QUALIMP_ALL_ALL_1Y</vt:lpstr>
      <vt:lpstr>QUALIMP_ALL_ALL_1Y_BFOE</vt:lpstr>
      <vt:lpstr>QUALIMP_ALL_ALL_1Y_OCC</vt:lpstr>
      <vt:lpstr>CRSPREP_ALL_ALL_1Y</vt:lpstr>
      <vt:lpstr>CRSPREP_ALL_ALL_1Y_BFOE</vt:lpstr>
      <vt:lpstr>CRSPREP_ALL_ALL_1Y_OCC</vt:lpstr>
      <vt:lpstr>EPREP_ALL_ALL_1Y</vt:lpstr>
      <vt:lpstr>EBETTR_ALL_ALL_1Y</vt:lpstr>
      <vt:lpstr>RR_ALL_ALL_3Y</vt:lpstr>
      <vt:lpstr>RR_ALL_ALL_1Y_BFOE</vt:lpstr>
      <vt:lpstr>RR_ALL_ALL_1Y_CHAR</vt:lpstr>
      <vt:lpstr>RR_ALL_ALL_1Y_DG</vt:lpstr>
      <vt:lpstr>RR_ALL_ALL_1Y_LFCHAR</vt:lpstr>
      <vt:lpstr>RR_ALL_ALL_1Y_GAS</vt:lpstr>
      <vt:lpstr>RR_ALL_UNI_3Y</vt:lpstr>
      <vt:lpstr>RR_ALL_NUHEI_3Y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jmohib</dc:creator>
  <cp:lastModifiedBy>Javed Mohib</cp:lastModifiedBy>
  <dcterms:created xsi:type="dcterms:W3CDTF">2023-12-08T14:02:09Z</dcterms:created>
  <dcterms:modified xsi:type="dcterms:W3CDTF">2023-12-08T03:18:15Z</dcterms:modified>
</cp:coreProperties>
</file>