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worksheets/sheet34.xml" ContentType="application/vnd.openxmlformats-officedocument.spreadsheetml.worksheet+xml"/>
  <Override PartName="/xl/drawings/drawing34.xml" ContentType="application/vnd.openxmlformats-officedocument.drawing+xml"/>
  <Override PartName="/xl/worksheets/sheet35.xml" ContentType="application/vnd.openxmlformats-officedocument.spreadsheetml.worksheet+xml"/>
  <Override PartName="/xl/drawings/drawing35.xml" ContentType="application/vnd.openxmlformats-officedocument.drawing+xml"/>
  <Override PartName="/xl/worksheets/sheet36.xml" ContentType="application/vnd.openxmlformats-officedocument.spreadsheetml.worksheet+xml"/>
  <Override PartName="/xl/drawings/drawing36.xml" ContentType="application/vnd.openxmlformats-officedocument.drawing+xml"/>
  <Override PartName="/xl/worksheets/sheet37.xml" ContentType="application/vnd.openxmlformats-officedocument.spreadsheetml.worksheet+xml"/>
  <Override PartName="/xl/drawings/drawing37.xml" ContentType="application/vnd.openxmlformats-officedocument.drawing+xml"/>
  <Override PartName="/xl/worksheets/sheet38.xml" ContentType="application/vnd.openxmlformats-officedocument.spreadsheetml.worksheet+xml"/>
  <Override PartName="/xl/drawings/drawing38.xml" ContentType="application/vnd.openxmlformats-officedocument.drawing+xml"/>
  <Override PartName="/xl/worksheets/sheet39.xml" ContentType="application/vnd.openxmlformats-officedocument.spreadsheetml.worksheet+xml"/>
  <Override PartName="/xl/drawings/drawing39.xml" ContentType="application/vnd.openxmlformats-officedocument.drawing+xml"/>
  <Override PartName="/xl/worksheets/sheet40.xml" ContentType="application/vnd.openxmlformats-officedocument.spreadsheetml.worksheet+xml"/>
  <Override PartName="/xl/drawings/drawing40.xml" ContentType="application/vnd.openxmlformats-officedocument.drawing+xml"/>
  <Override PartName="/xl/worksheets/sheet41.xml" ContentType="application/vnd.openxmlformats-officedocument.spreadsheetml.worksheet+xml"/>
  <Override PartName="/xl/drawings/drawing41.xml" ContentType="application/vnd.openxmlformats-officedocument.drawing+xml"/>
  <Override PartName="/xl/worksheets/sheet42.xml" ContentType="application/vnd.openxmlformats-officedocument.spreadsheetml.worksheet+xml"/>
  <Override PartName="/xl/drawings/drawing42.xml" ContentType="application/vnd.openxmlformats-officedocument.drawing+xml"/>
  <Override PartName="/xl/worksheets/sheet43.xml" ContentType="application/vnd.openxmlformats-officedocument.spreadsheetml.worksheet+xml"/>
  <Override PartName="/xl/drawings/drawing43.xml" ContentType="application/vnd.openxmlformats-officedocument.drawing+xml"/>
  <Override PartName="/xl/worksheets/sheet44.xml" ContentType="application/vnd.openxmlformats-officedocument.spreadsheetml.worksheet+xml"/>
  <Override PartName="/xl/drawings/drawing44.xml" ContentType="application/vnd.openxmlformats-officedocument.drawing+xml"/>
  <Override PartName="/xl/worksheets/sheet45.xml" ContentType="application/vnd.openxmlformats-officedocument.spreadsheetml.worksheet+xml"/>
  <Override PartName="/xl/drawings/drawing45.xml" ContentType="application/vnd.openxmlformats-officedocument.drawing+xml"/>
  <Override PartName="/xl/worksheets/sheet46.xml" ContentType="application/vnd.openxmlformats-officedocument.spreadsheetml.worksheet+xml"/>
  <Override PartName="/xl/drawings/drawing46.xml" ContentType="application/vnd.openxmlformats-officedocument.drawing+xml"/>
  <Override PartName="/xl/worksheets/sheet47.xml" ContentType="application/vnd.openxmlformats-officedocument.spreadsheetml.worksheet+xml"/>
  <Override PartName="/xl/drawings/drawing47.xml" ContentType="application/vnd.openxmlformats-officedocument.drawing+xml"/>
  <Override PartName="/xl/worksheets/sheet48.xml" ContentType="application/vnd.openxmlformats-officedocument.spreadsheetml.worksheet+xml"/>
  <Override PartName="/xl/drawings/drawing48.xml" ContentType="application/vnd.openxmlformats-officedocument.drawing+xml"/>
  <Override PartName="/xl/worksheets/sheet49.xml" ContentType="application/vnd.openxmlformats-officedocument.spreadsheetml.worksheet+xml"/>
  <Override PartName="/xl/drawings/drawing49.xml" ContentType="application/vnd.openxmlformats-officedocument.drawing+xml"/>
  <Override PartName="/xl/worksheets/sheet50.xml" ContentType="application/vnd.openxmlformats-officedocument.spreadsheetml.worksheet+xml"/>
  <Override PartName="/xl/drawings/drawing50.xml" ContentType="application/vnd.openxmlformats-officedocument.drawing+xml"/>
  <Override PartName="/xl/worksheets/sheet51.xml" ContentType="application/vnd.openxmlformats-officedocument.spreadsheetml.worksheet+xml"/>
  <Override PartName="/xl/drawings/drawing51.xml" ContentType="application/vnd.openxmlformats-officedocument.drawing+xml"/>
  <Override PartName="/xl/worksheets/sheet52.xml" ContentType="application/vnd.openxmlformats-officedocument.spreadsheetml.worksheet+xml"/>
  <Override PartName="/xl/drawings/drawing52.xml" ContentType="application/vnd.openxmlformats-officedocument.drawing+xml"/>
  <Override PartName="/xl/worksheets/sheet53.xml" ContentType="application/vnd.openxmlformats-officedocument.spreadsheetml.worksheet+xml"/>
  <Override PartName="/xl/drawings/drawing53.xml" ContentType="application/vnd.openxmlformats-officedocument.drawing+xml"/>
  <Override PartName="/xl/worksheets/sheet54.xml" ContentType="application/vnd.openxmlformats-officedocument.spreadsheetml.worksheet+xml"/>
  <Override PartName="/xl/drawings/drawing54.xml" ContentType="application/vnd.openxmlformats-officedocument.drawing+xml"/>
  <Override PartName="/xl/worksheets/sheet55.xml" ContentType="application/vnd.openxmlformats-officedocument.spreadsheetml.worksheet+xml"/>
  <Override PartName="/xl/drawings/drawing55.xml" ContentType="application/vnd.openxmlformats-officedocument.drawing+xml"/>
  <Override PartName="/xl/worksheets/sheet56.xml" ContentType="application/vnd.openxmlformats-officedocument.spreadsheetml.worksheet+xml"/>
  <Override PartName="/xl/drawings/drawing56.xml" ContentType="application/vnd.openxmlformats-officedocument.drawing+xml"/>
  <Override PartName="/xl/worksheets/sheet57.xml" ContentType="application/vnd.openxmlformats-officedocument.spreadsheetml.worksheet+xml"/>
  <Override PartName="/xl/drawings/drawing57.xml" ContentType="application/vnd.openxmlformats-officedocument.drawing+xml"/>
  <Override PartName="/xl/worksheets/sheet58.xml" ContentType="application/vnd.openxmlformats-officedocument.spreadsheetml.worksheet+xml"/>
  <Override PartName="/xl/drawings/drawing58.xml" ContentType="application/vnd.openxmlformats-officedocument.drawing+xml"/>
  <Override PartName="/xl/worksheets/sheet59.xml" ContentType="application/vnd.openxmlformats-officedocument.spreadsheetml.worksheet+xml"/>
  <Override PartName="/xl/drawings/drawing59.xml" ContentType="application/vnd.openxmlformats-officedocument.drawing+xml"/>
  <Override PartName="/xl/worksheets/sheet60.xml" ContentType="application/vnd.openxmlformats-officedocument.spreadsheetml.worksheet+xml"/>
  <Override PartName="/xl/drawings/drawing60.xml" ContentType="application/vnd.openxmlformats-officedocument.drawing+xml"/>
  <Override PartName="/xl/worksheets/sheet61.xml" ContentType="application/vnd.openxmlformats-officedocument.spreadsheetml.worksheet+xml"/>
  <Override PartName="/xl/drawings/drawing61.xml" ContentType="application/vnd.openxmlformats-officedocument.drawing+xml"/>
  <Override PartName="/xl/worksheets/sheet62.xml" ContentType="application/vnd.openxmlformats-officedocument.spreadsheetml.worksheet+xml"/>
  <Override PartName="/xl/drawings/drawing62.xml" ContentType="application/vnd.openxmlformats-officedocument.drawing+xml"/>
  <Override PartName="/xl/worksheets/sheet63.xml" ContentType="application/vnd.openxmlformats-officedocument.spreadsheetml.worksheet+xml"/>
  <Override PartName="/xl/drawings/drawing63.xml" ContentType="application/vnd.openxmlformats-officedocument.drawing+xml"/>
  <Override PartName="/xl/worksheets/sheet64.xml" ContentType="application/vnd.openxmlformats-officedocument.spreadsheetml.worksheet+xml"/>
  <Override PartName="/xl/drawings/drawing64.xml" ContentType="application/vnd.openxmlformats-officedocument.drawing+xml"/>
  <Override PartName="/xl/worksheets/sheet65.xml" ContentType="application/vnd.openxmlformats-officedocument.spreadsheetml.worksheet+xml"/>
  <Override PartName="/xl/drawings/drawing65.xml" ContentType="application/vnd.openxmlformats-officedocument.drawing+xml"/>
  <Override PartName="/xl/worksheets/sheet66.xml" ContentType="application/vnd.openxmlformats-officedocument.spreadsheetml.worksheet+xml"/>
  <Override PartName="/xl/drawings/drawing66.xml" ContentType="application/vnd.openxmlformats-officedocument.drawing+xml"/>
  <Override PartName="/xl/worksheets/sheet67.xml" ContentType="application/vnd.openxmlformats-officedocument.spreadsheetml.worksheet+xml"/>
  <Override PartName="/xl/drawings/drawing67.xml" ContentType="application/vnd.openxmlformats-officedocument.drawing+xml"/>
  <Override PartName="/xl/worksheets/sheet68.xml" ContentType="application/vnd.openxmlformats-officedocument.spreadsheetml.worksheet+xml"/>
  <Override PartName="/xl/drawings/drawing68.xml" ContentType="application/vnd.openxmlformats-officedocument.drawing+xml"/>
  <Override PartName="/xl/worksheets/sheet69.xml" ContentType="application/vnd.openxmlformats-officedocument.spreadsheetml.worksheet+xml"/>
  <Override PartName="/xl/drawings/drawing69.xml" ContentType="application/vnd.openxmlformats-officedocument.drawing+xml"/>
  <Override PartName="/xl/worksheets/sheet70.xml" ContentType="application/vnd.openxmlformats-officedocument.spreadsheetml.worksheet+xml"/>
  <Override PartName="/xl/drawings/drawing70.xml" ContentType="application/vnd.openxmlformats-officedocument.drawing+xml"/>
  <Override PartName="/xl/worksheets/sheet71.xml" ContentType="application/vnd.openxmlformats-officedocument.spreadsheetml.worksheet+xml"/>
  <Override PartName="/xl/drawings/drawing71.xml" ContentType="application/vnd.openxmlformats-officedocument.drawing+xml"/>
  <Override PartName="/xl/worksheets/sheet72.xml" ContentType="application/vnd.openxmlformats-officedocument.spreadsheetml.worksheet+xml"/>
  <Override PartName="/xl/drawings/drawing72.xml" ContentType="application/vnd.openxmlformats-officedocument.drawing+xml"/>
  <Override PartName="/xl/worksheets/sheet73.xml" ContentType="application/vnd.openxmlformats-officedocument.spreadsheetml.worksheet+xml"/>
  <Override PartName="/xl/drawings/drawing73.xml" ContentType="application/vnd.openxmlformats-officedocument.drawing+xml"/>
  <Override PartName="/xl/worksheets/sheet74.xml" ContentType="application/vnd.openxmlformats-officedocument.spreadsheetml.worksheet+xml"/>
  <Override PartName="/xl/drawings/drawing74.xml" ContentType="application/vnd.openxmlformats-officedocument.drawing+xml"/>
  <Override PartName="/xl/worksheets/sheet75.xml" ContentType="application/vnd.openxmlformats-officedocument.spreadsheetml.worksheet+xml"/>
  <Override PartName="/xl/drawings/drawing75.xml" ContentType="application/vnd.openxmlformats-officedocument.drawing+xml"/>
  <Override PartName="/xl/worksheets/sheet76.xml" ContentType="application/vnd.openxmlformats-officedocument.spreadsheetml.worksheet+xml"/>
  <Override PartName="/xl/drawings/drawing76.xml" ContentType="application/vnd.openxmlformats-officedocument.drawing+xml"/>
  <Override PartName="/xl/worksheets/sheet77.xml" ContentType="application/vnd.openxmlformats-officedocument.spreadsheetml.worksheet+xml"/>
  <Override PartName="/xl/drawings/drawing77.xml" ContentType="application/vnd.openxmlformats-officedocument.drawing+xml"/>
  <Override PartName="/xl/worksheets/sheet78.xml" ContentType="application/vnd.openxmlformats-officedocument.spreadsheetml.worksheet+xml"/>
  <Override PartName="/xl/drawings/drawing78.xml" ContentType="application/vnd.openxmlformats-officedocument.drawing+xml"/>
  <Override PartName="/xl/worksheets/sheet79.xml" ContentType="application/vnd.openxmlformats-officedocument.spreadsheetml.worksheet+xml"/>
  <Override PartName="/xl/drawings/drawing79.xml" ContentType="application/vnd.openxmlformats-officedocument.drawing+xml"/>
  <Override PartName="/xl/worksheets/sheet80.xml" ContentType="application/vnd.openxmlformats-officedocument.spreadsheetml.worksheet+xml"/>
  <Override PartName="/xl/drawings/drawing80.xml" ContentType="application/vnd.openxmlformats-officedocument.drawing+xml"/>
  <Override PartName="/xl/worksheets/sheet81.xml" ContentType="application/vnd.openxmlformats-officedocument.spreadsheetml.worksheet+xml"/>
  <Override PartName="/xl/drawings/drawing81.xml" ContentType="application/vnd.openxmlformats-officedocument.drawing+xml"/>
  <Override PartName="/xl/worksheets/sheet82.xml" ContentType="application/vnd.openxmlformats-officedocument.spreadsheetml.worksheet+xml"/>
  <Override PartName="/xl/drawings/drawing82.xml" ContentType="application/vnd.openxmlformats-officedocument.drawing+xml"/>
  <Override PartName="/xl/worksheets/sheet83.xml" ContentType="application/vnd.openxmlformats-officedocument.spreadsheetml.worksheet+xml"/>
  <Override PartName="/xl/drawings/drawing83.xml" ContentType="application/vnd.openxmlformats-officedocument.drawing+xml"/>
  <Override PartName="/xl/worksheets/sheet84.xml" ContentType="application/vnd.openxmlformats-officedocument.spreadsheetml.worksheet+xml"/>
  <Override PartName="/xl/drawings/drawing84.xml" ContentType="application/vnd.openxmlformats-officedocument.drawing+xml"/>
  <Override PartName="/xl/worksheets/sheet85.xml" ContentType="application/vnd.openxmlformats-officedocument.spreadsheetml.worksheet+xml"/>
  <Override PartName="/xl/drawings/drawing85.xml" ContentType="application/vnd.openxmlformats-officedocument.drawing+xml"/>
  <Override PartName="/xl/worksheets/sheet86.xml" ContentType="application/vnd.openxmlformats-officedocument.spreadsheetml.worksheet+xml"/>
  <Override PartName="/xl/drawings/drawing86.xml" ContentType="application/vnd.openxmlformats-officedocument.drawing+xml"/>
  <Override PartName="/xl/worksheets/sheet87.xml" ContentType="application/vnd.openxmlformats-officedocument.spreadsheetml.worksheet+xml"/>
  <Override PartName="/xl/drawings/drawing87.xml" ContentType="application/vnd.openxmlformats-officedocument.drawing+xml"/>
  <Override PartName="/xl/worksheets/sheet88.xml" ContentType="application/vnd.openxmlformats-officedocument.spreadsheetml.worksheet+xml"/>
  <Override PartName="/xl/drawings/drawing88.xml" ContentType="application/vnd.openxmlformats-officedocument.drawing+xml"/>
  <Override PartName="/xl/worksheets/sheet89.xml" ContentType="application/vnd.openxmlformats-officedocument.spreadsheetml.worksheet+xml"/>
  <Override PartName="/xl/drawings/drawing89.xml" ContentType="application/vnd.openxmlformats-officedocument.drawing+xml"/>
  <Override PartName="/xl/worksheets/sheet90.xml" ContentType="application/vnd.openxmlformats-officedocument.spreadsheetml.worksheet+xml"/>
  <Override PartName="/xl/drawings/drawing90.xml" ContentType="application/vnd.openxmlformats-officedocument.drawing+xml"/>
  <Override PartName="/xl/worksheets/sheet91.xml" ContentType="application/vnd.openxmlformats-officedocument.spreadsheetml.worksheet+xml"/>
  <Override PartName="/xl/drawings/drawing91.xml" ContentType="application/vnd.openxmlformats-officedocument.drawing+xml"/>
  <Override PartName="/xl/worksheets/sheet92.xml" ContentType="application/vnd.openxmlformats-officedocument.spreadsheetml.worksheet+xml"/>
  <Override PartName="/xl/drawings/drawing92.xml" ContentType="application/vnd.openxmlformats-officedocument.drawing+xml"/>
  <Override PartName="/xl/worksheets/sheet93.xml" ContentType="application/vnd.openxmlformats-officedocument.spreadsheetml.worksheet+xml"/>
  <Override PartName="/xl/drawings/drawing93.xml" ContentType="application/vnd.openxmlformats-officedocument.drawing+xml"/>
  <Override PartName="/xl/worksheets/sheet94.xml" ContentType="application/vnd.openxmlformats-officedocument.spreadsheetml.worksheet+xml"/>
  <Override PartName="/xl/drawings/drawing94.xml" ContentType="application/vnd.openxmlformats-officedocument.drawing+xml"/>
  <Override PartName="/xl/worksheets/sheet95.xml" ContentType="application/vnd.openxmlformats-officedocument.spreadsheetml.worksheet+xml"/>
  <Override PartName="/xl/drawings/drawing95.xml" ContentType="application/vnd.openxmlformats-officedocument.drawing+xml"/>
  <Override PartName="/xl/worksheets/sheet96.xml" ContentType="application/vnd.openxmlformats-officedocument.spreadsheetml.worksheet+xml"/>
  <Override PartName="/xl/drawings/drawing96.xml" ContentType="application/vnd.openxmlformats-officedocument.drawing+xml"/>
  <Override PartName="/xl/worksheets/sheet97.xml" ContentType="application/vnd.openxmlformats-officedocument.spreadsheetml.worksheet+xml"/>
  <Override PartName="/xl/drawings/drawing97.xml" ContentType="application/vnd.openxmlformats-officedocument.drawing+xml"/>
  <Override PartName="/xl/worksheets/sheet98.xml" ContentType="application/vnd.openxmlformats-officedocument.spreadsheetml.worksheet+xml"/>
  <Override PartName="/xl/drawings/drawing98.xml" ContentType="application/vnd.openxmlformats-officedocument.drawing+xml"/>
  <Override PartName="/xl/worksheets/sheet99.xml" ContentType="application/vnd.openxmlformats-officedocument.spreadsheetml.worksheet+xml"/>
  <Override PartName="/xl/drawings/drawing99.xml" ContentType="application/vnd.openxmlformats-officedocument.drawing+xml"/>
  <Override PartName="/xl/worksheets/sheet100.xml" ContentType="application/vnd.openxmlformats-officedocument.spreadsheetml.worksheet+xml"/>
  <Override PartName="/xl/drawings/drawing100.xml" ContentType="application/vnd.openxmlformats-officedocument.drawing+xml"/>
  <Override PartName="/xl/worksheets/sheet101.xml" ContentType="application/vnd.openxmlformats-officedocument.spreadsheetml.worksheet+xml"/>
  <Override PartName="/xl/drawings/drawing101.xml" ContentType="application/vnd.openxmlformats-officedocument.drawing+xml"/>
  <Override PartName="/xl/worksheets/sheet102.xml" ContentType="application/vnd.openxmlformats-officedocument.spreadsheetml.worksheet+xml"/>
  <Override PartName="/xl/drawings/drawing102.xml" ContentType="application/vnd.openxmlformats-officedocument.drawing+xml"/>
  <Override PartName="/xl/worksheets/sheet103.xml" ContentType="application/vnd.openxmlformats-officedocument.spreadsheetml.worksheet+xml"/>
  <Override PartName="/xl/drawings/drawing103.xml" ContentType="application/vnd.openxmlformats-officedocument.drawing+xml"/>
  <Override PartName="/xl/worksheets/sheet104.xml" ContentType="application/vnd.openxmlformats-officedocument.spreadsheetml.worksheet+xml"/>
  <Override PartName="/xl/drawings/drawing104.xml" ContentType="application/vnd.openxmlformats-officedocument.drawing+xml"/>
  <Override PartName="/xl/worksheets/sheet105.xml" ContentType="application/vnd.openxmlformats-officedocument.spreadsheetml.worksheet+xml"/>
  <Override PartName="/xl/drawings/drawing105.xml" ContentType="application/vnd.openxmlformats-officedocument.drawing+xml"/>
  <Override PartName="/xl/worksheets/sheet106.xml" ContentType="application/vnd.openxmlformats-officedocument.spreadsheetml.worksheet+xml"/>
  <Override PartName="/xl/drawings/drawing106.xml" ContentType="application/vnd.openxmlformats-officedocument.drawing+xml"/>
  <Override PartName="/xl/worksheets/sheet107.xml" ContentType="application/vnd.openxmlformats-officedocument.spreadsheetml.worksheet+xml"/>
  <Override PartName="/xl/drawings/drawing107.xml" ContentType="application/vnd.openxmlformats-officedocument.drawing+xml"/>
  <Override PartName="/xl/worksheets/sheet108.xml" ContentType="application/vnd.openxmlformats-officedocument.spreadsheetml.worksheet+xml"/>
  <Override PartName="/xl/drawings/drawing108.xml" ContentType="application/vnd.openxmlformats-officedocument.drawing+xml"/>
  <Override PartName="/xl/worksheets/sheet109.xml" ContentType="application/vnd.openxmlformats-officedocument.spreadsheetml.worksheet+xml"/>
  <Override PartName="/xl/drawings/drawing109.xml" ContentType="application/vnd.openxmlformats-officedocument.drawing+xml"/>
  <Override PartName="/xl/worksheets/sheet110.xml" ContentType="application/vnd.openxmlformats-officedocument.spreadsheetml.worksheet+xml"/>
  <Override PartName="/xl/drawings/drawing110.xml" ContentType="application/vnd.openxmlformats-officedocument.drawing+xml"/>
  <Override PartName="/xl/worksheets/sheet111.xml" ContentType="application/vnd.openxmlformats-officedocument.spreadsheetml.worksheet+xml"/>
  <Override PartName="/xl/drawings/drawing111.xml" ContentType="application/vnd.openxmlformats-officedocument.drawing+xml"/>
  <Override PartName="/xl/worksheets/sheet112.xml" ContentType="application/vnd.openxmlformats-officedocument.spreadsheetml.worksheet+xml"/>
  <Override PartName="/xl/drawings/drawing112.xml" ContentType="application/vnd.openxmlformats-officedocument.drawing+xml"/>
  <Override PartName="/xl/worksheets/sheet113.xml" ContentType="application/vnd.openxmlformats-officedocument.spreadsheetml.worksheet+xml"/>
  <Override PartName="/xl/drawings/drawing113.xml" ContentType="application/vnd.openxmlformats-officedocument.drawing+xml"/>
  <Override PartName="/xl/worksheets/sheet114.xml" ContentType="application/vnd.openxmlformats-officedocument.spreadsheetml.worksheet+xml"/>
  <Override PartName="/xl/drawings/drawing114.xml" ContentType="application/vnd.openxmlformats-officedocument.drawing+xml"/>
  <Override PartName="/xl/worksheets/sheet115.xml" ContentType="application/vnd.openxmlformats-officedocument.spreadsheetml.worksheet+xml"/>
  <Override PartName="/xl/drawings/drawing115.xml" ContentType="application/vnd.openxmlformats-officedocument.drawing+xml"/>
  <Override PartName="/xl/worksheets/sheet116.xml" ContentType="application/vnd.openxmlformats-officedocument.spreadsheetml.worksheet+xml"/>
  <Override PartName="/xl/drawings/drawing116.xml" ContentType="application/vnd.openxmlformats-officedocument.drawing+xml"/>
  <Override PartName="/xl/worksheets/sheet117.xml" ContentType="application/vnd.openxmlformats-officedocument.spreadsheetml.worksheet+xml"/>
  <Override PartName="/xl/drawings/drawing117.xml" ContentType="application/vnd.openxmlformats-officedocument.drawing+xml"/>
  <Override PartName="/xl/worksheets/sheet118.xml" ContentType="application/vnd.openxmlformats-officedocument.spreadsheetml.worksheet+xml"/>
  <Override PartName="/xl/drawings/drawing118.xml" ContentType="application/vnd.openxmlformats-officedocument.drawing+xml"/>
  <Override PartName="/xl/worksheets/sheet119.xml" ContentType="application/vnd.openxmlformats-officedocument.spreadsheetml.worksheet+xml"/>
  <Override PartName="/xl/drawings/drawing119.xml" ContentType="application/vnd.openxmlformats-officedocument.drawing+xml"/>
  <Override PartName="/xl/worksheets/sheet120.xml" ContentType="application/vnd.openxmlformats-officedocument.spreadsheetml.worksheet+xml"/>
  <Override PartName="/xl/drawings/drawing120.xml" ContentType="application/vnd.openxmlformats-officedocument.drawing+xml"/>
  <Override PartName="/xl/worksheets/sheet121.xml" ContentType="application/vnd.openxmlformats-officedocument.spreadsheetml.worksheet+xml"/>
  <Override PartName="/xl/drawings/drawing121.xml" ContentType="application/vnd.openxmlformats-officedocument.drawing+xml"/>
  <Override PartName="/xl/worksheets/sheet122.xml" ContentType="application/vnd.openxmlformats-officedocument.spreadsheetml.worksheet+xml"/>
  <Override PartName="/xl/drawings/drawing122.xml" ContentType="application/vnd.openxmlformats-officedocument.drawing+xml"/>
  <Override PartName="/xl/worksheets/sheet123.xml" ContentType="application/vnd.openxmlformats-officedocument.spreadsheetml.worksheet+xml"/>
  <Override PartName="/xl/drawings/drawing123.xml" ContentType="application/vnd.openxmlformats-officedocument.drawing+xml"/>
  <Override PartName="/xl/worksheets/sheet124.xml" ContentType="application/vnd.openxmlformats-officedocument.spreadsheetml.worksheet+xml"/>
  <Override PartName="/xl/drawings/drawing124.xml" ContentType="application/vnd.openxmlformats-officedocument.drawing+xml"/>
  <Override PartName="/xl/worksheets/sheet125.xml" ContentType="application/vnd.openxmlformats-officedocument.spreadsheetml.worksheet+xml"/>
  <Override PartName="/xl/drawings/drawing125.xml" ContentType="application/vnd.openxmlformats-officedocument.drawing+xml"/>
  <Override PartName="/xl/worksheets/sheet126.xml" ContentType="application/vnd.openxmlformats-officedocument.spreadsheetml.worksheet+xml"/>
  <Override PartName="/xl/drawings/drawing126.xml" ContentType="application/vnd.openxmlformats-officedocument.drawing+xml"/>
  <Override PartName="/xl/worksheets/sheet127.xml" ContentType="application/vnd.openxmlformats-officedocument.spreadsheetml.worksheet+xml"/>
  <Override PartName="/xl/drawings/drawing127.xml" ContentType="application/vnd.openxmlformats-officedocument.drawing+xml"/>
  <Override PartName="/xl/worksheets/sheet128.xml" ContentType="application/vnd.openxmlformats-officedocument.spreadsheetml.worksheet+xml"/>
  <Override PartName="/xl/drawings/drawing128.xml" ContentType="application/vnd.openxmlformats-officedocument.drawing+xml"/>
  <Override PartName="/xl/worksheets/sheet129.xml" ContentType="application/vnd.openxmlformats-officedocument.spreadsheetml.worksheet+xml"/>
  <Override PartName="/xl/drawings/drawing129.xml" ContentType="application/vnd.openxmlformats-officedocument.drawing+xml"/>
  <Override PartName="/xl/worksheets/sheet130.xml" ContentType="application/vnd.openxmlformats-officedocument.spreadsheetml.worksheet+xml"/>
  <Override PartName="/xl/drawings/drawing130.xml" ContentType="application/vnd.openxmlformats-officedocument.drawing+xml"/>
  <Override PartName="/xl/worksheets/sheet131.xml" ContentType="application/vnd.openxmlformats-officedocument.spreadsheetml.worksheet+xml"/>
  <Override PartName="/xl/drawings/drawing131.xml" ContentType="application/vnd.openxmlformats-officedocument.drawing+xml"/>
  <Override PartName="/xl/worksheets/sheet132.xml" ContentType="application/vnd.openxmlformats-officedocument.spreadsheetml.worksheet+xml"/>
  <Override PartName="/xl/drawings/drawing132.xml" ContentType="application/vnd.openxmlformats-officedocument.drawing+xml"/>
  <Override PartName="/xl/worksheets/sheet133.xml" ContentType="application/vnd.openxmlformats-officedocument.spreadsheetml.worksheet+xml"/>
  <Override PartName="/xl/drawings/drawing133.xml" ContentType="application/vnd.openxmlformats-officedocument.drawing+xml"/>
  <Override PartName="/xl/worksheets/sheet134.xml" ContentType="application/vnd.openxmlformats-officedocument.spreadsheetml.worksheet+xml"/>
  <Override PartName="/xl/drawings/drawing134.xml" ContentType="application/vnd.openxmlformats-officedocument.drawing+xml"/>
  <Override PartName="/xl/worksheets/sheet135.xml" ContentType="application/vnd.openxmlformats-officedocument.spreadsheetml.worksheet+xml"/>
  <Override PartName="/xl/drawings/drawing135.xml" ContentType="application/vnd.openxmlformats-officedocument.drawing+xml"/>
  <Override PartName="/xl/worksheets/sheet136.xml" ContentType="application/vnd.openxmlformats-officedocument.spreadsheetml.worksheet+xml"/>
  <Override PartName="/xl/drawings/drawing136.xml" ContentType="application/vnd.openxmlformats-officedocument.drawing+xml"/>
  <Override PartName="/xl/worksheets/sheet137.xml" ContentType="application/vnd.openxmlformats-officedocument.spreadsheetml.worksheet+xml"/>
  <Override PartName="/xl/drawings/drawing137.xml" ContentType="application/vnd.openxmlformats-officedocument.drawing+xml"/>
  <Override PartName="/xl/worksheets/sheet138.xml" ContentType="application/vnd.openxmlformats-officedocument.spreadsheetml.worksheet+xml"/>
  <Override PartName="/xl/drawings/drawing138.xml" ContentType="application/vnd.openxmlformats-officedocument.drawing+xml"/>
  <Override PartName="/xl/worksheets/sheet139.xml" ContentType="application/vnd.openxmlformats-officedocument.spreadsheetml.worksheet+xml"/>
  <Override PartName="/xl/drawings/drawing139.xml" ContentType="application/vnd.openxmlformats-officedocument.drawing+xml"/>
  <Override PartName="/xl/worksheets/sheet140.xml" ContentType="application/vnd.openxmlformats-officedocument.spreadsheetml.worksheet+xml"/>
  <Override PartName="/xl/drawings/drawing140.xml" ContentType="application/vnd.openxmlformats-officedocument.drawing+xml"/>
  <Override PartName="/xl/worksheets/sheet141.xml" ContentType="application/vnd.openxmlformats-officedocument.spreadsheetml.worksheet+xml"/>
  <Override PartName="/xl/drawings/drawing141.xml" ContentType="application/vnd.openxmlformats-officedocument.drawing+xml"/>
  <Override PartName="/xl/worksheets/sheet142.xml" ContentType="application/vnd.openxmlformats-officedocument.spreadsheetml.worksheet+xml"/>
  <Override PartName="/xl/drawings/drawing142.xml" ContentType="application/vnd.openxmlformats-officedocument.drawing+xml"/>
  <Override PartName="/xl/worksheets/sheet143.xml" ContentType="application/vnd.openxmlformats-officedocument.spreadsheetml.worksheet+xml"/>
  <Override PartName="/xl/drawings/drawing143.xml" ContentType="application/vnd.openxmlformats-officedocument.drawing+xml"/>
  <Override PartName="/xl/worksheets/sheet144.xml" ContentType="application/vnd.openxmlformats-officedocument.spreadsheetml.worksheet+xml"/>
  <Override PartName="/xl/drawings/drawing144.xml" ContentType="application/vnd.openxmlformats-officedocument.drawing+xml"/>
  <Override PartName="/xl/worksheets/sheet145.xml" ContentType="application/vnd.openxmlformats-officedocument.spreadsheetml.worksheet+xml"/>
  <Override PartName="/xl/drawings/drawing145.xml" ContentType="application/vnd.openxmlformats-officedocument.drawing+xml"/>
  <Override PartName="/xl/worksheets/sheet146.xml" ContentType="application/vnd.openxmlformats-officedocument.spreadsheetml.worksheet+xml"/>
  <Override PartName="/xl/drawings/drawing146.xml" ContentType="application/vnd.openxmlformats-officedocument.drawing+xml"/>
  <Override PartName="/xl/worksheets/sheet147.xml" ContentType="application/vnd.openxmlformats-officedocument.spreadsheetml.worksheet+xml"/>
  <Override PartName="/xl/drawings/drawing147.xml" ContentType="application/vnd.openxmlformats-officedocument.drawing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ate1904="false"/>
  <bookViews>
    <workbookView xWindow="0" yWindow="0" windowWidth="13125" windowHeight="6105" firstSheet="0" activeTab="0"/>
  </bookViews>
  <sheets>
    <sheet name="INDEX" sheetId="1" state="visible" r:id="rId1"/>
    <sheet name="FTE_UG_ALL_5Y" sheetId="2" state="visible" r:id="rId2"/>
    <sheet name="FTE_ALL_ALL_1Y_AREA" sheetId="3" state="visible" r:id="rId3"/>
    <sheet name="STMT_UG_ALL_3Y" sheetId="4" state="visible" r:id="rId4"/>
    <sheet name="STMT_PGC_ALL_3Y" sheetId="5" state="visible" r:id="rId5"/>
    <sheet name="STMT_PGR_ALL_3Y" sheetId="6" state="visible" r:id="rId6"/>
    <sheet name="STMT_UG_ALL_1Y_AREA" sheetId="7" state="visible" r:id="rId7"/>
    <sheet name="STMT_PGC_ALL_1Y_AREA" sheetId="8" state="visible" r:id="rId8"/>
    <sheet name="STMT_PGR_ALL_1Y_AREA" sheetId="9" state="visible" r:id="rId9"/>
    <sheet name="STMT_UG_ALL_1Y_AREA45" sheetId="10" state="visible" r:id="rId10"/>
    <sheet name="STMT_PGC_ALL_1Y_AREA45" sheetId="11" state="visible" r:id="rId11"/>
    <sheet name="STMT_PGR_ALL_1Y_AREA45" sheetId="12" state="visible" r:id="rId12"/>
    <sheet name="STMT_UG_ALL_1Y_ARSX" sheetId="13" state="visible" r:id="rId13"/>
    <sheet name="STMT_PGC_ALL_1Y_ARSX" sheetId="14" state="visible" r:id="rId14"/>
    <sheet name="HOURS_UG_ALL_3Y" sheetId="15" state="visible" r:id="rId15"/>
    <sheet name="HOURS_PGC_ALL_3Y" sheetId="16" state="visible" r:id="rId16"/>
    <sheet name="HOURS_PGR_ALL_3Y" sheetId="17" state="visible" r:id="rId17"/>
    <sheet name="AWAY_UG_ALL_3Y" sheetId="18" state="visible" r:id="rId18"/>
    <sheet name="AWAY_PGC_ALL_3Y" sheetId="19" state="visible" r:id="rId19"/>
    <sheet name="AWAY_PGR_ALL_3Y" sheetId="20" state="visible" r:id="rId20"/>
    <sheet name="OCCO_UG_ALL_1Y_AREA" sheetId="21" state="visible" r:id="rId21"/>
    <sheet name="OCCO_PGC_ALL_1Y_AREA" sheetId="22" state="visible" r:id="rId22"/>
    <sheet name="OCCO_PGR_ALL_1Y_AREA" sheetId="23" state="visible" r:id="rId23"/>
    <sheet name="OCCF_UG_ALL_1Y_AREA" sheetId="24" state="visible" r:id="rId24"/>
    <sheet name="OCCF_PGC_ALL_1Y_AREA" sheetId="25" state="visible" r:id="rId25"/>
    <sheet name="OCCF_PGR_ALL_1Y_AREA" sheetId="26" state="visible" r:id="rId26"/>
    <sheet name="RSOVRQ_UG_ALL_1Y_AREA" sheetId="27" state="visible" r:id="rId27"/>
    <sheet name="RSOVRQ_PGC_ALL_1Y_AREA" sheetId="28" state="visible" r:id="rId28"/>
    <sheet name="RSOVRQ_PGR_ALL_1Y_AREA" sheetId="29" state="visible" r:id="rId29"/>
    <sheet name="RSOVRQ_UG_ALL_1Y_MT" sheetId="30" state="visible" r:id="rId30"/>
    <sheet name="RSOVRQ_UG_ALL_1Y_STMT2" sheetId="31" state="visible" r:id="rId31"/>
    <sheet name="RSOVRQ_PGC_ALL_1Y_STMT2" sheetId="32" state="visible" r:id="rId32"/>
    <sheet name="RSOVRQ_PGR_ALL_1Y_STMT2" sheetId="33" state="visible" r:id="rId33"/>
    <sheet name="STMT2_UG_UNI_1Y_INST_CI" sheetId="34" state="visible" r:id="rId34"/>
    <sheet name="STMT2_UG_UNI_3YP_INST_CI" sheetId="35" state="visible" r:id="rId35"/>
    <sheet name="STMT2_PGC_UNI_1Y_INST_CI" sheetId="36" state="visible" r:id="rId36"/>
    <sheet name="STMT2_PGC_UNI_3YP_INST_CI" sheetId="37" state="visible" r:id="rId37"/>
    <sheet name="STMT3_UG_UNI_1Y_INST_CI" sheetId="38" state="visible" r:id="rId38"/>
    <sheet name="STMT3_UG_UNI_3YP_INST_CI" sheetId="39" state="visible" r:id="rId39"/>
    <sheet name="STMT3_PGC_UNI_1Y_INST_CI" sheetId="40" state="visible" r:id="rId40"/>
    <sheet name="STMT3_PGC_UNI_3YP_INST_CI" sheetId="41" state="visible" r:id="rId41"/>
    <sheet name="LFT_UG_ALL_1Y" sheetId="42" state="visible" r:id="rId42"/>
    <sheet name="LFT_PGC_ALL_1Y" sheetId="43" state="visible" r:id="rId43"/>
    <sheet name="LFT_PGR_ALL_1Y" sheetId="44" state="visible" r:id="rId44"/>
    <sheet name="QUALIMP_UG_ALL_1Y_STMT2" sheetId="45" state="visible" r:id="rId45"/>
    <sheet name="QUALIMP_PGC_ALL_1Y_STMT2" sheetId="46" state="visible" r:id="rId46"/>
    <sheet name="QUALIMP_PGR_ALL_1Y_STMT2" sheetId="47" state="visible" r:id="rId47"/>
    <sheet name="CRSPREP_UG_ALL_1Y_STMT2" sheetId="48" state="visible" r:id="rId48"/>
    <sheet name="CRSPREP_PGC_ALL_1Y_STMT2" sheetId="49" state="visible" r:id="rId49"/>
    <sheet name="CRSPREP_PGR_ALL_1Y_STMT2" sheetId="50" state="visible" r:id="rId50"/>
    <sheet name="GAS_UG_ALL_1Y_AREA" sheetId="51" state="visible" r:id="rId51"/>
    <sheet name="GAS_PGC_ALL_1Y_AREA" sheetId="52" state="visible" r:id="rId52"/>
    <sheet name="GAS_UG_ALL_1Y_STMT2" sheetId="53" state="visible" r:id="rId53"/>
    <sheet name="GAS_PGC_ALL_1Y_STMT2" sheetId="54" state="visible" r:id="rId54"/>
    <sheet name="GAS_PGR_ALL_1Y_STMT2" sheetId="55" state="visible" r:id="rId55"/>
    <sheet name="OV_ALL_ALL_1Y" sheetId="56" state="visible" r:id="rId56"/>
    <sheet name="INST_ALL_ALL_5Y" sheetId="57" state="visible" r:id="rId57"/>
    <sheet name="RR_ALL_UNI_1Y_INST" sheetId="58" state="visible" r:id="rId58"/>
    <sheet name="RR_ALL_NUHEI_1Y_INST" sheetId="59" state="visible" r:id="rId59"/>
    <sheet name="RR_UG_UNI_1Y_INST" sheetId="60" state="visible" r:id="rId60"/>
    <sheet name="RR_UG_NUHEI_1Y_INST" sheetId="61" state="visible" r:id="rId61"/>
    <sheet name="RR_PGC_UNI_1Y_INST" sheetId="62" state="visible" r:id="rId62"/>
    <sheet name="RR_PGC_NUHEI_1Y_INST" sheetId="63" state="visible" r:id="rId63"/>
    <sheet name="RR_PGR_UNI_1Y_INST" sheetId="64" state="visible" r:id="rId64"/>
    <sheet name="RR_PGR_NUHEI_1Y_INST" sheetId="65" state="visible" r:id="rId65"/>
    <sheet name="CHAR_ALL_ALL_1Y_AREA" sheetId="66" state="visible" r:id="rId66"/>
    <sheet name="CHAR_ALL_ALL_1Y_AREA_INT" sheetId="67" state="visible" r:id="rId67"/>
    <sheet name="CHAR_UG_ALL_1Y_AREA" sheetId="68" state="visible" r:id="rId68"/>
    <sheet name="CHAR_UG_ALL_1Y_AREA_INT" sheetId="69" state="visible" r:id="rId69"/>
    <sheet name="CHAR_PGC_ALL_1Y_AREA" sheetId="70" state="visible" r:id="rId70"/>
    <sheet name="CHAR_PGC_ALL_1Y_AREA_INT" sheetId="71" state="visible" r:id="rId71"/>
    <sheet name="CHAR_PGR_ALL_1Y_AREA" sheetId="72" state="visible" r:id="rId72"/>
    <sheet name="CHAR_PGR_ALL_1Y_AREA_INT" sheetId="73" state="visible" r:id="rId73"/>
    <sheet name="CHAR_UG_ALL_1Y_ARSX" sheetId="74" state="visible" r:id="rId74"/>
    <sheet name="CHAR_PGC_ALL_1Y_ARSX" sheetId="75" state="visible" r:id="rId75"/>
    <sheet name="CHAR_PGR_ALL_1Y_ARSX" sheetId="76" state="visible" r:id="rId76"/>
    <sheet name="CHAR_UG_ALL_1Y_AR45SX" sheetId="77" state="visible" r:id="rId77"/>
    <sheet name="CHAR_PGC_ALL_1Y_AR45SX" sheetId="78" state="visible" r:id="rId78"/>
    <sheet name="CHAR_PGR_ALL_1Y_AR45SX" sheetId="79" state="visible" r:id="rId79"/>
    <sheet name="CHAR_ALL_ALL_1Y_SG" sheetId="80" state="visible" r:id="rId80"/>
    <sheet name="CHAR_UG_ALL_1Y_SG" sheetId="81" state="visible" r:id="rId81"/>
    <sheet name="CHAR_PGC_ALL_1Y_SG" sheetId="82" state="visible" r:id="rId82"/>
    <sheet name="CHAR_PGR_ALL_1Y_SG" sheetId="83" state="visible" r:id="rId83"/>
    <sheet name="FTE_UG_UNI_1Y_INST_FIG" sheetId="84" state="visible" r:id="rId84"/>
    <sheet name="FTE_UG_UNI_3YP_INST_FIG" sheetId="85" state="visible" r:id="rId85"/>
    <sheet name="FTE_PGC_UNI_1Y_INST_FIG" sheetId="86" state="visible" r:id="rId86"/>
    <sheet name="FTE_PGC_UNI_3YP_INST_FIG" sheetId="87" state="visible" r:id="rId87"/>
    <sheet name="SAL_UG_UNI_1Y_INST_FIG" sheetId="88" state="visible" r:id="rId88"/>
    <sheet name="SAL_UG_UNI_3YP_INST_FIG" sheetId="89" state="visible" r:id="rId89"/>
    <sheet name="SAL_PGC_UNI_1Y_INST_FIG" sheetId="90" state="visible" r:id="rId90"/>
    <sheet name="SAL_PGC_UNI_3YP_INST_FIG" sheetId="91" state="visible" r:id="rId91"/>
    <sheet name="FTE_ALL_ALL_1Y_AREA45" sheetId="92" state="visible" r:id="rId92"/>
    <sheet name="FTE_PGC_UNI_1Y_INST_CI" sheetId="93" state="visible" r:id="rId93"/>
    <sheet name="FTE_UG_UNI_1Y_INST_CI" sheetId="94" state="visible" r:id="rId94"/>
    <sheet name="STMT_UG_ALL_1Y" sheetId="95" state="visible" r:id="rId95"/>
    <sheet name="STMT_PGC_ALL_1Y" sheetId="96" state="visible" r:id="rId96"/>
    <sheet name="STMT_PGR_ALL_1Y" sheetId="97" state="visible" r:id="rId97"/>
    <sheet name="EHIST_UG_ALL_1Y" sheetId="98" state="visible" r:id="rId98"/>
    <sheet name="EHIST_PGC_ALL_1Y" sheetId="99" state="visible" r:id="rId99"/>
    <sheet name="EHIST_PGR_ALL_1Y" sheetId="100" state="visible" r:id="rId100"/>
    <sheet name="EHIST_UG_ALL_1Y_FTS" sheetId="101" state="visible" r:id="rId101"/>
    <sheet name="STMT_UG_ALL_1Y_FTS" sheetId="102" state="visible" r:id="rId102"/>
    <sheet name="FTE_ALL_ALL_1Y_AREA_INT" sheetId="103" state="visible" r:id="rId103"/>
    <sheet name="FTE_UG_ALL_5Y_HEPTYPE" sheetId="104" state="visible" r:id="rId104"/>
    <sheet name="FTS_ALL_ALL_1Y_E942" sheetId="105" state="visible" r:id="rId105"/>
    <sheet name="FTS_ALL_ALL_1Y_HEPTYPE" sheetId="106" state="visible" r:id="rId106"/>
    <sheet name="FTS_UG_ALL_1Y_AREA" sheetId="107" state="visible" r:id="rId107"/>
    <sheet name="FTS_UG_ALL_1Y_SG" sheetId="108" state="visible" r:id="rId108"/>
    <sheet name="FTSD_UG_ALL_1Y_BFOE" sheetId="109" state="visible" r:id="rId109"/>
    <sheet name="FTSD_UG_ALL_1Y_BFOE_INT" sheetId="110" state="visible" r:id="rId110"/>
    <sheet name="LFT_PGC_ALL_1Y_E315" sheetId="111" state="visible" r:id="rId111"/>
    <sheet name="LFT_PGR_ALL_1Y_E315" sheetId="112" state="visible" r:id="rId112"/>
    <sheet name="LFT_UG_ALL_1Y_E315" sheetId="113" state="visible" r:id="rId113"/>
    <sheet name="OCC_PGC_ALL_1Y_STMT2_E315" sheetId="114" state="visible" r:id="rId114"/>
    <sheet name="OCC_PGC_ALL_1Y_STMT2_E942" sheetId="115" state="visible" r:id="rId115"/>
    <sheet name="OCC_PGR_ALL_1Y_STMT2_E315" sheetId="116" state="visible" r:id="rId116"/>
    <sheet name="OCC_PGR_ALL_1Y_STMT2_E942" sheetId="117" state="visible" r:id="rId117"/>
    <sheet name="OCC_UG_ALL_1Y_STMT2_E315" sheetId="118" state="visible" r:id="rId118"/>
    <sheet name="OCC_UG_ALL_1Y_STMT2_E942" sheetId="119" state="visible" r:id="rId119"/>
    <sheet name="OCCF_PGC_ALL_1Y_BFOE" sheetId="120" state="visible" r:id="rId120"/>
    <sheet name="OCCF_PGR_ALL_1Y_BFOE" sheetId="121" state="visible" r:id="rId121"/>
    <sheet name="OCCF_UG_ALL_1Y_BFOE" sheetId="122" state="visible" r:id="rId122"/>
    <sheet name="OCCO_PGC_ALL_1Y_BFOE" sheetId="123" state="visible" r:id="rId123"/>
    <sheet name="OCCO_PGR_ALL_1Y_BFOE" sheetId="124" state="visible" r:id="rId124"/>
    <sheet name="OCCO_UG_ALL_1Y_BFOE" sheetId="125" state="visible" r:id="rId125"/>
    <sheet name="PREFMHRS_PGC_ALL_1Y_E315" sheetId="126" state="visible" r:id="rId126"/>
    <sheet name="PREFMHRS_PGC_ALL_1Y_E942" sheetId="127" state="visible" r:id="rId127"/>
    <sheet name="PREFMHRS_PGR_ALL_1Y_E315" sheetId="128" state="visible" r:id="rId128"/>
    <sheet name="PREFMHRS_PGR_ALL_1Y_E942" sheetId="129" state="visible" r:id="rId129"/>
    <sheet name="PREFMHRS_UG_ALL_1Y_E315" sheetId="130" state="visible" r:id="rId130"/>
    <sheet name="PREFMHRS_UG_ALL_1Y_E942" sheetId="131" state="visible" r:id="rId131"/>
    <sheet name="RSNOMORE_PGC_ALL_1Y_STMT_E315" sheetId="132" state="visible" r:id="rId132"/>
    <sheet name="RSNOMORE_PGC_ALL_1Y_STMT_E942" sheetId="133" state="visible" r:id="rId133"/>
    <sheet name="RSNOMORE_PGR_ALL_1Y_STMT_E315" sheetId="134" state="visible" r:id="rId134"/>
    <sheet name="RSNOMORE_PGR_ALL_1Y_STMT_E942" sheetId="135" state="visible" r:id="rId135"/>
    <sheet name="RSNOMORE_UG_ALL_1Y_STMT_E315" sheetId="136" state="visible" r:id="rId136"/>
    <sheet name="RSNOMORE_UG_ALL_1Y_STMT_E942" sheetId="137" state="visible" r:id="rId137"/>
    <sheet name="STMT_ALL_ALL_1Y_E942" sheetId="138" state="visible" r:id="rId138"/>
    <sheet name="STMT_PGC_ALL_1Y_E315" sheetId="139" state="visible" r:id="rId139"/>
    <sheet name="STMT_PGC_ALL_1Y_HEPTYPE" sheetId="140" state="visible" r:id="rId140"/>
    <sheet name="STMT_PGC_ALL_1Y_SG" sheetId="141" state="visible" r:id="rId141"/>
    <sheet name="STMT_PGR_ALL_1Y_E315" sheetId="142" state="visible" r:id="rId142"/>
    <sheet name="STMT_PGR_ALL_1Y_HEPTYPE" sheetId="143" state="visible" r:id="rId143"/>
    <sheet name="STMT_PGR_ALL_1Y_SG" sheetId="144" state="visible" r:id="rId144"/>
    <sheet name="STMT_UG_ALL_1Y_E315" sheetId="145" state="visible" r:id="rId145"/>
    <sheet name="STMT_UG_ALL_1Y_HEPTYPE" sheetId="146" state="visible" r:id="rId146"/>
    <sheet name="STMT_UG_ALL_1Y_SG" sheetId="147" state="visible" r:id="rId147"/>
  </sheets>
</workbook>
</file>

<file path=xl/sharedStrings.xml><?xml version="1.0" encoding="utf-8"?>
<sst xmlns="http://schemas.openxmlformats.org/spreadsheetml/2006/main" count="4786" uniqueCount="4786">
  <si>
    <t xml:space="preserve">GOS-L 2023 Tables and Figures</t>
  </si>
  <si>
    <t xml:space="preserve">Sheet</t>
  </si>
  <si>
    <t xml:space="preserve">Report</t>
  </si>
  <si>
    <t xml:space="preserve">PowerBI</t>
  </si>
  <si>
    <t xml:space="preserve">Title</t>
  </si>
  <si>
    <t xml:space="preserve">Course level</t>
  </si>
  <si>
    <t xml:space="preserve">Provider type</t>
  </si>
  <si>
    <t xml:space="preserve">Category</t>
  </si>
  <si>
    <t xml:space="preserve">FTE_UG_ALL_5Y</t>
  </si>
  <si>
    <t xml:space="preserve">Figure 1</t>
  </si>
  <si>
    <t xml:space="preserve">Table 01</t>
  </si>
  <si>
    <t xml:space="preserve">Short-term and medium-term domestic full-time employment outcomes among undergraduates from all provider types by all years</t>
  </si>
  <si>
    <t xml:space="preserve">UG</t>
  </si>
  <si>
    <t xml:space="preserve">ALL</t>
  </si>
  <si>
    <t xml:space="preserve">Employment outcomes</t>
  </si>
  <si>
    <t xml:space="preserve">FTE_ALL_ALL_1Y_AREA</t>
  </si>
  <si>
    <t xml:space="preserve">Figure 4, 5, 12, 13</t>
  </si>
  <si>
    <t xml:space="preserve">Table 03</t>
  </si>
  <si>
    <t xml:space="preserve">Short-term and medium-term full-time domestic employment outcomes by level of study, 2023 among all course levels from all provider types by study area</t>
  </si>
  <si>
    <t xml:space="preserve">STMT_UG_ALL_3Y</t>
  </si>
  <si>
    <t xml:space="preserve">Short-term and medium-term domestic employment outcomes (FTE, OE, LF, SAL) among undergraduates from all provider types by year, 2020-2023</t>
  </si>
  <si>
    <t xml:space="preserve">STMT_PGC_ALL_3Y</t>
  </si>
  <si>
    <t xml:space="preserve">Short-term and medium-term domestic employment outcomes (FTE, OE, LF, SAL) among postgraduate coursework graduates from all provider types by year, 2020-2023</t>
  </si>
  <si>
    <t xml:space="preserve">PGC</t>
  </si>
  <si>
    <t xml:space="preserve">STMT_PGR_ALL_3Y</t>
  </si>
  <si>
    <t xml:space="preserve">Short-term and medium-term domestic employment outcomes (FTE, OE, LF, SAL) among postgraduate research graduates from all provider types by year, 2020-2023</t>
  </si>
  <si>
    <t xml:space="preserve">PGR</t>
  </si>
  <si>
    <t xml:space="preserve">STMT_UG_ALL_1Y_AREA</t>
  </si>
  <si>
    <t xml:space="preserve">Short-term and medium-term domestic employment outcomes (FTE, OE, LF, SAL), 2023 among undergraduates from all provider types by study area</t>
  </si>
  <si>
    <t xml:space="preserve">STMT_PGC_ALL_1Y_AREA</t>
  </si>
  <si>
    <t xml:space="preserve">Short-term and medium-term domestic employment outcomes (FTE, OE, LF, SAL), 2023 among postgraduate coursework graduates from all provider types by study area</t>
  </si>
  <si>
    <t xml:space="preserve">STMT_PGR_ALL_1Y_AREA</t>
  </si>
  <si>
    <t xml:space="preserve">Short-term and medium-term domestic employment outcomes (FTE, OE, LF, SAL), 2023 among postgraduate research graduates from all provider types by study area</t>
  </si>
  <si>
    <t xml:space="preserve">STMT_UG_ALL_1Y_AREA45</t>
  </si>
  <si>
    <t xml:space="preserve">Table 09</t>
  </si>
  <si>
    <t xml:space="preserve">Short-term and medium-term domestic employment outcomes (FTE, OE, LF, SAL), 2023 among undergraduates from all provider types by 45 study areas</t>
  </si>
  <si>
    <t xml:space="preserve">STMT_PGC_ALL_1Y_AREA45</t>
  </si>
  <si>
    <t xml:space="preserve">Short-term and medium-term domestic employment outcomes (FTE, OE, LF, SAL), 2023 among postgraduate coursework graduates from all provider types by 45 study areas</t>
  </si>
  <si>
    <t xml:space="preserve">STMT_PGR_ALL_1Y_AREA45</t>
  </si>
  <si>
    <t xml:space="preserve">Short-term and medium-term domestic employment outcomes (FTE, OE, LF, SAL), 2023 among postgraduate research graduates from all provider types by 45 study areas</t>
  </si>
  <si>
    <t xml:space="preserve">STMT_UG_ALL_1Y_ARSX</t>
  </si>
  <si>
    <t xml:space="preserve">Short-term and medium-term domestic employment outcomes (FTE, OE, LF, SAL) by gender, 2023 among undergraduates from all provider types by study area</t>
  </si>
  <si>
    <t xml:space="preserve">STMT_PGC_ALL_1Y_ARSX</t>
  </si>
  <si>
    <t xml:space="preserve">Short-term and medium-term domestic employment outcomes (FTE, OE, LF, SAL) by gender, 2023 among postgraduate coursework graduates from all provider types by study area</t>
  </si>
  <si>
    <t xml:space="preserve">HOURS_UG_ALL_3Y</t>
  </si>
  <si>
    <t xml:space="preserve">Domestic medium-term mean usual and actual hours worked by employment outcome  (FT, PT, OE) among undergraduates from all provider types by year</t>
  </si>
  <si>
    <t xml:space="preserve">Hours worked</t>
  </si>
  <si>
    <t xml:space="preserve">HOURS_PGC_ALL_3Y</t>
  </si>
  <si>
    <t xml:space="preserve">Domestic medium-term mean usual and actual hours worked by employment outcome  (FT, PT, OE) among postgraduate coursework graduates from all provider types by year</t>
  </si>
  <si>
    <t xml:space="preserve">HOURS_PGR_ALL_3Y</t>
  </si>
  <si>
    <t xml:space="preserve">Domestic medium-term mean usual and actual hours worked by employment outcome  (FT, PT, OE) among postgraduate research graduates from all provider types by year</t>
  </si>
  <si>
    <t xml:space="preserve">AWAY_UG_ALL_3Y</t>
  </si>
  <si>
    <t xml:space="preserve">Short-term and medium-term domestic away from work outcomes among undergraduates from all provider types by year, 2020-2023</t>
  </si>
  <si>
    <t xml:space="preserve">Away from work</t>
  </si>
  <si>
    <t xml:space="preserve">AWAY_PGC_ALL_3Y</t>
  </si>
  <si>
    <t xml:space="preserve">Short-term and medium-term domestic away from work outcomes among postgraduate coursework graduates from all provider types by year, 2020-2023</t>
  </si>
  <si>
    <t xml:space="preserve">AWAY_PGR_ALL_3Y</t>
  </si>
  <si>
    <t xml:space="preserve">Short-term and medium-term domestic away from work outcomes among postgraduate research graduates from all provider types by year, 2020-2023</t>
  </si>
  <si>
    <t xml:space="preserve">OCCO_UG_ALL_1Y_AREA</t>
  </si>
  <si>
    <t xml:space="preserve">Table 06</t>
  </si>
  <si>
    <t xml:space="preserve">Proportion domestic employed working in occupational groups, 2023 among undergraduates from all provider types by study area</t>
  </si>
  <si>
    <t xml:space="preserve">Occupation</t>
  </si>
  <si>
    <t xml:space="preserve">OCCO_PGC_ALL_1Y_AREA</t>
  </si>
  <si>
    <t xml:space="preserve">Proportion domestic employed working in occupational groups, 2023 among postgraduate coursework graduates from all provider types by study area</t>
  </si>
  <si>
    <t xml:space="preserve">OCCO_PGR_ALL_1Y_AREA</t>
  </si>
  <si>
    <t xml:space="preserve">Proportion domestic employed working in occupational groups, 2023 among postgraduate research graduates from all provider types by study area</t>
  </si>
  <si>
    <t xml:space="preserve">OCCF_UG_ALL_1Y_AREA</t>
  </si>
  <si>
    <t xml:space="preserve">Figure 8, 14</t>
  </si>
  <si>
    <t xml:space="preserve">Proportion domestic full-time employed working in occupational groups, 2023 among undergraduates from all provider types by study area</t>
  </si>
  <si>
    <t xml:space="preserve">OCCF_PGC_ALL_1Y_AREA</t>
  </si>
  <si>
    <t xml:space="preserve">Figure 14</t>
  </si>
  <si>
    <t xml:space="preserve">Proportion domestic full-time employed working in occupational groups, 2023 among postgraduate coursework graduates from all provider types by study area</t>
  </si>
  <si>
    <t xml:space="preserve">OCCF_PGR_ALL_1Y_AREA</t>
  </si>
  <si>
    <t xml:space="preserve">Proportion domestic full-time employed working in occupational groups, 2023 among postgraduate research graduates from all provider types by study area</t>
  </si>
  <si>
    <t xml:space="preserve">RSOVRQ_UG_ALL_1Y_AREA</t>
  </si>
  <si>
    <t xml:space="preserve">Main reason for working in job in that doesn’t fully use skills and education, domestic, 2023 among undergraduates from all provider types by study area</t>
  </si>
  <si>
    <t xml:space="preserve">Reasons</t>
  </si>
  <si>
    <t xml:space="preserve">RSOVRQ_PGC_ALL_1Y_AREA</t>
  </si>
  <si>
    <t xml:space="preserve">Main reason for working in job in that doesn’t fully use skills and education, domestic, 2023 among postgraduate coursework graduates from all provider types by study area</t>
  </si>
  <si>
    <t xml:space="preserve">RSOVRQ_PGR_ALL_1Y_AREA</t>
  </si>
  <si>
    <t xml:space="preserve">Main reason for working in job in that doesn’t fully use skills and education, domestic, 2023 among postgraduate research graduates from all provider types by study area</t>
  </si>
  <si>
    <t xml:space="preserve">RSOVRQ_UG_ALL_1Y_MT</t>
  </si>
  <si>
    <t xml:space="preserve">Table 07</t>
  </si>
  <si>
    <t xml:space="preserve">Main reason for working in job in that doesn’t fully use skills and education among undergraduates and all provider types by Short-term and medium-term domestic employment outcomes</t>
  </si>
  <si>
    <t xml:space="preserve">RSOVRQ_UG_ALL_1Y_STMT2</t>
  </si>
  <si>
    <t xml:space="preserve">Table 9 / Figure 9, 15</t>
  </si>
  <si>
    <t xml:space="preserve">RSOVRQ_PGC_ALL_1Y_STMT2</t>
  </si>
  <si>
    <t xml:space="preserve">Table 9 / Figure 15</t>
  </si>
  <si>
    <t xml:space="preserve">Main reason for working in job in that doesn’t fully use skills and education among postgraduate coursework graduates and all provider types by Short-term and medium-term domestic employment outcomes</t>
  </si>
  <si>
    <t xml:space="preserve">RSOVRQ_PGR_ALL_1Y_STMT2</t>
  </si>
  <si>
    <t xml:space="preserve">Main reason for working in job in that doesn’t fully use skills and education among postgraduate research graduates and all provider types by Short-term and medium-term domestic employment outcomes</t>
  </si>
  <si>
    <t xml:space="preserve">STMT2_UG_UNI_1Y_INST_CI</t>
  </si>
  <si>
    <t xml:space="preserve">Table 04</t>
  </si>
  <si>
    <t xml:space="preserve">Short-term and medium-term domestic employment outcomes (FTE, OE), 2023, with 90% confidence intervals among undergraduates from universities by institution</t>
  </si>
  <si>
    <t xml:space="preserve">UNI</t>
  </si>
  <si>
    <t xml:space="preserve">STMT2_UG_UNI_3YP_INST_CI</t>
  </si>
  <si>
    <t xml:space="preserve">Short-term and medium-term domestic employment outcomes (FTE, OE), 2020-2023, with 90% confidence intervals among undergraduates from universities by institution</t>
  </si>
  <si>
    <t xml:space="preserve">STMT2_PGC_UNI_1Y_INST_CI</t>
  </si>
  <si>
    <t xml:space="preserve">Short-term and medium-term domestic employment outcomes (FTE, OE), 2023, with 90% confidence intervals among postgraduate coursework graduates from universities by institution</t>
  </si>
  <si>
    <t xml:space="preserve">STMT2_PGC_UNI_3YP_INST_CI</t>
  </si>
  <si>
    <t xml:space="preserve">Short-term and medium-term domestic employment outcomes (FTE, OE), 2020-2023, with 90% confidence intervals among postgraduate coursework graduates from universities by institution</t>
  </si>
  <si>
    <t xml:space="preserve">STMT3_UG_UNI_1Y_INST_CI</t>
  </si>
  <si>
    <t xml:space="preserve">Short-term and medium-term domestic employment outcomes (LF, SAL), 2023, with 90% confidence intervals among undergraduates from universities by institution</t>
  </si>
  <si>
    <t xml:space="preserve">STMT3_UG_UNI_3YP_INST_CI</t>
  </si>
  <si>
    <t xml:space="preserve">Short-term and medium-term domestic employment outcomes (LF, SAL), 2020-2023, with 90% confidence intervals among undergraduates from universities by institution</t>
  </si>
  <si>
    <t xml:space="preserve">STMT3_PGC_UNI_1Y_INST_CI</t>
  </si>
  <si>
    <t xml:space="preserve">Short-term and medium-term domestic employment outcomes (LF, SAL), 2023, with 90% confidence intervals among postgraduate coursework graduates from universities by institution</t>
  </si>
  <si>
    <t xml:space="preserve">STMT3_PGC_UNI_3YP_INST_CI</t>
  </si>
  <si>
    <t xml:space="preserve">Short-term and medium-term domestic employment outcomes (LF, SAL), 2020-2023, with 90% confidence intervals among postgraduate coursework graduates from universities by institution</t>
  </si>
  <si>
    <t xml:space="preserve">LFT_UG_ALL_1Y</t>
  </si>
  <si>
    <t xml:space="preserve">Domestic labour force transition, 2023 among undergraduates from all provider types by </t>
  </si>
  <si>
    <t xml:space="preserve">Labour force</t>
  </si>
  <si>
    <t xml:space="preserve">LFT_PGC_ALL_1Y</t>
  </si>
  <si>
    <t xml:space="preserve">Domestic labour force transition, 2023 among postgraduate coursework graduates from all provider types by </t>
  </si>
  <si>
    <t xml:space="preserve">LFT_PGR_ALL_1Y</t>
  </si>
  <si>
    <t xml:space="preserve">Domestic labour force transition, 2023 among postgraduate research graduates from all provider types by </t>
  </si>
  <si>
    <t xml:space="preserve">QUALIMP_UG_ALL_1Y_STMT2</t>
  </si>
  <si>
    <t xml:space="preserve">Importance of qualification among undergraduates and all provider types by Short-term and medium-term domestic employment outcomes</t>
  </si>
  <si>
    <t xml:space="preserve">Qualitification importance</t>
  </si>
  <si>
    <t xml:space="preserve">QUALIMP_PGC_ALL_1Y_STMT2</t>
  </si>
  <si>
    <t xml:space="preserve">Importance of qualification among postgraduate coursework graduates and all provider types by Short-term and medium-term domestic employment outcomes</t>
  </si>
  <si>
    <t xml:space="preserve">QUALIMP_PGR_ALL_1Y_STMT2</t>
  </si>
  <si>
    <t xml:space="preserve">Importance of qualification among postgraduate research graduates and all provider types by Short-term and medium-term domestic employment outcomes</t>
  </si>
  <si>
    <t xml:space="preserve">CRSPREP_UG_ALL_1Y_STMT2</t>
  </si>
  <si>
    <t xml:space="preserve">Extent to which qualification prepared graduate for employment among undergraduates and all provider types by Short-term and medium-term domestic employment outcomes</t>
  </si>
  <si>
    <t xml:space="preserve">Course preparedness</t>
  </si>
  <si>
    <t xml:space="preserve">CRSPREP_PGC_ALL_1Y_STMT2</t>
  </si>
  <si>
    <t xml:space="preserve">Extent to which qualification prepared graduate for employment among postgraduate coursework graduates and all provider types by Short-term and medium-term domestic employment outcomes</t>
  </si>
  <si>
    <t xml:space="preserve">CRSPREP_PGR_ALL_1Y_STMT2</t>
  </si>
  <si>
    <t xml:space="preserve">Extent to which qualification prepared graduate for employment among postgraduate research graduates and all provider types by Short-term and medium-term domestic employment outcomes</t>
  </si>
  <si>
    <t xml:space="preserve">GAS_UG_ALL_1Y_AREA</t>
  </si>
  <si>
    <t xml:space="preserve">Domestic graduates attributes by employment outcomes, 2023 among undergraduates from all provider types by study area</t>
  </si>
  <si>
    <t xml:space="preserve">Graduate skills</t>
  </si>
  <si>
    <t xml:space="preserve">GAS_PGC_ALL_1Y_AREA</t>
  </si>
  <si>
    <t xml:space="preserve">Domestic graduates attributes by employment outcomes, 2023 among postgraduate coursework graduates from all provider types by study area</t>
  </si>
  <si>
    <t xml:space="preserve">GAS_UG_ALL_1Y_STMT2</t>
  </si>
  <si>
    <t xml:space="preserve">Graduates average ratings of their attributes among undergraduates and all provider types by Short-term and medium-term domestic employment outcomes</t>
  </si>
  <si>
    <t xml:space="preserve">GAS_PGC_ALL_1Y_STMT2</t>
  </si>
  <si>
    <t xml:space="preserve">Graduates average ratings of their attributes among postgraduate coursework graduates and all provider types by Short-term and medium-term domestic employment outcomes</t>
  </si>
  <si>
    <t xml:space="preserve">GAS_PGR_ALL_1Y_STMT2</t>
  </si>
  <si>
    <t xml:space="preserve">Graduates average ratings of their attributes among postgraduate research graduates and all provider types by Short-term and medium-term domestic employment outcomes</t>
  </si>
  <si>
    <t xml:space="preserve">OV_ALL_ALL_1Y</t>
  </si>
  <si>
    <t xml:space="preserve">Table 11</t>
  </si>
  <si>
    <t xml:space="preserve">Operational overview, 2023 among all course levels from all provider types by provider types</t>
  </si>
  <si>
    <t xml:space="preserve">Operational</t>
  </si>
  <si>
    <t xml:space="preserve">INST_ALL_ALL_5Y</t>
  </si>
  <si>
    <t xml:space="preserve">Institutions with completes among all course levels from all provider types by all years</t>
  </si>
  <si>
    <t xml:space="preserve">RR_ALL_UNI_1Y_INST</t>
  </si>
  <si>
    <t xml:space="preserve">Table 12</t>
  </si>
  <si>
    <t xml:space="preserve">Response rates, 2023 among all course levels from universities by institution</t>
  </si>
  <si>
    <t xml:space="preserve">RR_ALL_NUHEI_1Y_INST</t>
  </si>
  <si>
    <t xml:space="preserve">Table 13</t>
  </si>
  <si>
    <t xml:space="preserve">Response rates, 2023 among all course levels from non-university higher education institutes (NUHEIs) by institution</t>
  </si>
  <si>
    <t xml:space="preserve">NUHEI</t>
  </si>
  <si>
    <t xml:space="preserve">RR_UG_UNI_1Y_INST</t>
  </si>
  <si>
    <t xml:space="preserve">Response rates, 2023 among undergraduates from universities by institution</t>
  </si>
  <si>
    <t xml:space="preserve">RR_UG_NUHEI_1Y_INST</t>
  </si>
  <si>
    <t xml:space="preserve">Response rates, 2023 among undergraduates from non-university higher education institutes (NUHEIs) by institution</t>
  </si>
  <si>
    <t xml:space="preserve">RR_PGC_UNI_1Y_INST</t>
  </si>
  <si>
    <t xml:space="preserve">Response rates, 2023 among postgraduate coursework graduates from universities by institution</t>
  </si>
  <si>
    <t xml:space="preserve">RR_PGC_NUHEI_1Y_INST</t>
  </si>
  <si>
    <t xml:space="preserve">Response rates, 2023 among postgraduate coursework graduates from non-university higher education institutes (NUHEIs) by institution</t>
  </si>
  <si>
    <t xml:space="preserve">RR_PGR_UNI_1Y_INST</t>
  </si>
  <si>
    <t xml:space="preserve">Response rates, 2023 among postgraduate research graduates from universities by institution</t>
  </si>
  <si>
    <t xml:space="preserve">RR_PGR_NUHEI_1Y_INST</t>
  </si>
  <si>
    <t xml:space="preserve">Response rates, 2023 among postgraduate research graduates from non-university higher education institutes (NUHEIs) by institution</t>
  </si>
  <si>
    <t xml:space="preserve">CHAR_ALL_ALL_1Y_AREA</t>
  </si>
  <si>
    <t xml:space="preserve">Table 15</t>
  </si>
  <si>
    <t xml:space="preserve">Study area 21 among all course levels and all provider types by domestic respondent characteristics, 2023</t>
  </si>
  <si>
    <t xml:space="preserve">CHAR_ALL_ALL_1Y_AREA_INT</t>
  </si>
  <si>
    <t xml:space="preserve">Study area 21 among all course levels and all provider types by international respondent characteristics, 2023</t>
  </si>
  <si>
    <t xml:space="preserve">CHAR_UG_ALL_1Y_AREA</t>
  </si>
  <si>
    <t xml:space="preserve">Study area 21 among undergraduates and all provider types by domestic respondent characteristics, 2023</t>
  </si>
  <si>
    <t xml:space="preserve">CHAR_UG_ALL_1Y_AREA_INT</t>
  </si>
  <si>
    <t xml:space="preserve">Study area 21 among undergraduates and all provider types by international respondent characteristics, 2023</t>
  </si>
  <si>
    <t xml:space="preserve">CHAR_PGC_ALL_1Y_AREA</t>
  </si>
  <si>
    <t xml:space="preserve">Study area 21 among postgraduate coursework graduates and all provider types by domestic respondent characteristics, 2023</t>
  </si>
  <si>
    <t xml:space="preserve">CHAR_PGC_ALL_1Y_AREA_INT</t>
  </si>
  <si>
    <t xml:space="preserve">Study area 21 among postgraduate coursework graduates and all provider types by international respondent characteristics, 2023</t>
  </si>
  <si>
    <t xml:space="preserve">CHAR_PGR_ALL_1Y_AREA</t>
  </si>
  <si>
    <t xml:space="preserve">Study area 21 among postgraduate research graduates and all provider types by domestic respondent characteristics, 2023</t>
  </si>
  <si>
    <t xml:space="preserve">CHAR_PGR_ALL_1Y_AREA_INT</t>
  </si>
  <si>
    <t xml:space="preserve">Study area 21 among postgraduate research graduates and all provider types by international respondent characteristics, 2023</t>
  </si>
  <si>
    <t xml:space="preserve">CHAR_UG_ALL_1Y_ARSX</t>
  </si>
  <si>
    <t xml:space="preserve">Study area 21 among undergraduates and all provider types by gender, 2023</t>
  </si>
  <si>
    <t xml:space="preserve">CHAR_PGC_ALL_1Y_ARSX</t>
  </si>
  <si>
    <t xml:space="preserve">Study area 21 among postgraduate coursework graduates and all provider types by gender, 2023</t>
  </si>
  <si>
    <t xml:space="preserve">CHAR_PGR_ALL_1Y_ARSX</t>
  </si>
  <si>
    <t xml:space="preserve">Study area 21 among postgraduate research graduates and all provider types by gender, 2023</t>
  </si>
  <si>
    <t xml:space="preserve">CHAR_UG_ALL_1Y_AR45SX</t>
  </si>
  <si>
    <t xml:space="preserve">Study areas 45 among undergraduates and all provider types by gender, 2023</t>
  </si>
  <si>
    <t xml:space="preserve">CHAR_PGC_ALL_1Y_AR45SX</t>
  </si>
  <si>
    <t xml:space="preserve">Study areas 45 among postgraduate coursework graduates and all provider types by gender, 2023</t>
  </si>
  <si>
    <t xml:space="preserve">CHAR_PGR_ALL_1Y_AR45SX</t>
  </si>
  <si>
    <t xml:space="preserve">Study areas 45 among postgraduate research graduates and all provider types by gender, 2023</t>
  </si>
  <si>
    <t xml:space="preserve">CHAR_ALL_ALL_1Y_SG</t>
  </si>
  <si>
    <t xml:space="preserve">Table 14</t>
  </si>
  <si>
    <t xml:space="preserve">Demographic group among all course levels and all provider types by respondent characteristics, 2023</t>
  </si>
  <si>
    <t xml:space="preserve">CHAR_UG_ALL_1Y_SG</t>
  </si>
  <si>
    <t xml:space="preserve">Demographic group among undergraduates and all provider types by respondent characteristics, 2023</t>
  </si>
  <si>
    <t xml:space="preserve">CHAR_PGC_ALL_1Y_SG</t>
  </si>
  <si>
    <t xml:space="preserve">Demographic group among postgraduate coursework graduates and all provider types by respondent characteristics, 2023</t>
  </si>
  <si>
    <t xml:space="preserve">CHAR_PGR_ALL_1Y_SG</t>
  </si>
  <si>
    <t xml:space="preserve">Demographic group among postgraduate research graduates and all provider types by respondent characteristics, 2023</t>
  </si>
  <si>
    <t xml:space="preserve">FTE_UG_UNI_1Y_INST_FIG</t>
  </si>
  <si>
    <t xml:space="preserve">Figure 6</t>
  </si>
  <si>
    <t xml:space="preserve">Proportion domestic employed full-time, 2023, with 90% confidence intervals among undergraduates from universities by institution</t>
  </si>
  <si>
    <t xml:space="preserve">FTE_UG_UNI_3YP_INST_FIG</t>
  </si>
  <si>
    <t xml:space="preserve">Proportion domestic employed full-time, 2020-2023, with 90% confidence intervals among undergraduates from universities by institution</t>
  </si>
  <si>
    <t xml:space="preserve">FTE_PGC_UNI_1Y_INST_FIG</t>
  </si>
  <si>
    <t xml:space="preserve">Figure 7</t>
  </si>
  <si>
    <t xml:space="preserve">Proportion domestic employed full-time, 2023, with 90% confidence intervals among postgraduate coursework graduates from universities by institution</t>
  </si>
  <si>
    <t xml:space="preserve">FTE_PGC_UNI_3YP_INST_FIG</t>
  </si>
  <si>
    <t xml:space="preserve">Proportion domestic employed full-time, 2020-2023, with 90% confidence intervals among postgraduate coursework graduates from universities by institution</t>
  </si>
  <si>
    <t xml:space="preserve">SAL_UG_UNI_1Y_INST_FIG</t>
  </si>
  <si>
    <t xml:space="preserve">Medium-term domestic median salaries ($), 2023, with 90% confidence intervals among undergraduates from universities by institution</t>
  </si>
  <si>
    <t xml:space="preserve">SAL_UG_UNI_3YP_INST_FIG</t>
  </si>
  <si>
    <t xml:space="preserve">Medium-term domestic median salaries ($), 2020-2023, with 90% confidence intervals among undergraduates from universities by institution</t>
  </si>
  <si>
    <t xml:space="preserve">SAL_PGC_UNI_1Y_INST_FIG</t>
  </si>
  <si>
    <t xml:space="preserve">Medium-term domestic median salaries ($), 2023, with 90% confidence intervals among postgraduate coursework graduates from universities by institution</t>
  </si>
  <si>
    <t xml:space="preserve">SAL_PGC_UNI_3YP_INST_FIG</t>
  </si>
  <si>
    <t xml:space="preserve">Medium-term domestic median salaries ($), 2020-2023, with 90% confidence intervals among postgraduate coursework graduates from universities by institution</t>
  </si>
  <si>
    <t xml:space="preserve">FTE_ALL_ALL_1Y_AREA45</t>
  </si>
  <si>
    <t xml:space="preserve">Short-term and medium-term full-time domestic employment outcomes by level of study, 2023 among all course levels from all provider types by 45 study areas</t>
  </si>
  <si>
    <t xml:space="preserve">FTE_PGC_UNI_1Y_INST_CI</t>
  </si>
  <si>
    <t xml:space="preserve">Table 7</t>
  </si>
  <si>
    <t xml:space="preserve">Short-term and medium-term full-time domestic employment outcomes, 2023 among postgraduate coursework graduates from universities by institution</t>
  </si>
  <si>
    <t xml:space="preserve">FTE_UG_UNI_1Y_INST_CI</t>
  </si>
  <si>
    <t xml:space="preserve">Short-term and medium-term full-time domestic employment outcomes, 2023 among undergraduates from universities by institution</t>
  </si>
  <si>
    <t xml:space="preserve">STMT_UG_ALL_1Y</t>
  </si>
  <si>
    <t xml:space="preserve">Table 1</t>
  </si>
  <si>
    <t xml:space="preserve">Domestic employment outcomes among undergraduates from all provider types by short-term and medium-term</t>
  </si>
  <si>
    <t xml:space="preserve">STMT_PGC_ALL_1Y</t>
  </si>
  <si>
    <t xml:space="preserve">Table 2</t>
  </si>
  <si>
    <t xml:space="preserve">Domestic employment outcomes among postgraduate coursework graduates from all provider types by short-term and medium-term</t>
  </si>
  <si>
    <t xml:space="preserve">STMT_PGR_ALL_1Y</t>
  </si>
  <si>
    <t xml:space="preserve">Table 3</t>
  </si>
  <si>
    <t xml:space="preserve">Domestic employment outcomes among postgraduate research graduates from all provider types by short-term and medium-term</t>
  </si>
  <si>
    <t xml:space="preserve">EHIST_UG_ALL_1Y</t>
  </si>
  <si>
    <t xml:space="preserve">Employment history, domestic among undergraduates from all provider types by employment outcomes, 2023</t>
  </si>
  <si>
    <t xml:space="preserve">Employment history</t>
  </si>
  <si>
    <t xml:space="preserve">EHIST_PGC_ALL_1Y</t>
  </si>
  <si>
    <t xml:space="preserve">Employment history, domestic among postgraduate coursework graduates from all provider types by employment outcomes, 2023</t>
  </si>
  <si>
    <t xml:space="preserve">EHIST_PGR_ALL_1Y</t>
  </si>
  <si>
    <t xml:space="preserve">Employment history, domestic among postgraduate research graduates from all provider types by employment outcomes, 2023</t>
  </si>
  <si>
    <t xml:space="preserve">EHIST_UG_ALL_1Y_FTS</t>
  </si>
  <si>
    <t xml:space="preserve">Employment history, domestic among undergraduates from all provider types by full-time study, 2023</t>
  </si>
  <si>
    <t xml:space="preserve">STMT_UG_ALL_1Y_FTS</t>
  </si>
  <si>
    <t xml:space="preserve">Domestic employment outcomes among undergraduates from all provider types by full-time study, 2023</t>
  </si>
  <si>
    <t xml:space="preserve">FTE_ALL_ALL_1Y_AREA_INT</t>
  </si>
  <si>
    <t xml:space="preserve">Figure 12</t>
  </si>
  <si>
    <t xml:space="preserve">Short-term and medium-term full-time international employment outcomes by level of study, 2023 among all course levels from all provider types by study area</t>
  </si>
  <si>
    <t xml:space="preserve">FTE_UG_ALL_5Y_HEPTYPE</t>
  </si>
  <si>
    <t xml:space="preserve">Short-term and medium-term domestic full-time employment outcomes among all course levels from all provider types by provider types and year</t>
  </si>
  <si>
    <t xml:space="preserve">FTS_ALL_ALL_1Y_E942</t>
  </si>
  <si>
    <t xml:space="preserve">Figure 16</t>
  </si>
  <si>
    <t xml:space="preserve">Short-term and medium-term in further full time study, 2023 among all course levels from all provider types by citizenship indicator</t>
  </si>
  <si>
    <t xml:space="preserve">Further study</t>
  </si>
  <si>
    <t xml:space="preserve">FTS_ALL_ALL_1Y_HEPTYPE</t>
  </si>
  <si>
    <t xml:space="preserve">Table 6</t>
  </si>
  <si>
    <t xml:space="preserve">Short-term and medium-term domestic in further full time study, 2023 among all course levels from all provider types by provider types</t>
  </si>
  <si>
    <t xml:space="preserve">FTS_UG_ALL_1Y_AREA</t>
  </si>
  <si>
    <t xml:space="preserve">Short-term and medium-term domestic in further full time study, 2023 among undergraduates from all provider types by study area</t>
  </si>
  <si>
    <t xml:space="preserve">FTS_UG_ALL_1Y_SG</t>
  </si>
  <si>
    <t xml:space="preserve">Short-term and medium-term domestic in further full time study, 2023 among undergraduates from all provider types by demographic group</t>
  </si>
  <si>
    <t xml:space="preserve">FTSD_UG_ALL_1Y_BFOE</t>
  </si>
  <si>
    <t xml:space="preserve">Figure 10, 17, 18</t>
  </si>
  <si>
    <t xml:space="preserve">Table 08</t>
  </si>
  <si>
    <t xml:space="preserve">Current broad field of education (BFOE) destination among undergraduates and all provider types by Short-term and medium-term engaged in further full time study, domestic, 2023</t>
  </si>
  <si>
    <t xml:space="preserve">FTSD_UG_ALL_1Y_BFOE_INT</t>
  </si>
  <si>
    <t xml:space="preserve">Figure 17, 18</t>
  </si>
  <si>
    <t xml:space="preserve">Current broad field of education (BFOE) destination among undergraduates and all provider types by Short-term and medium-term engaged in further full time study, international, 2023</t>
  </si>
  <si>
    <t xml:space="preserve">LFT_PGC_ALL_1Y_E315</t>
  </si>
  <si>
    <t xml:space="preserve">Domestic labour force transition, 2023 among postgraduate coursework graduates from all provider types by gender</t>
  </si>
  <si>
    <t xml:space="preserve">LFT_PGR_ALL_1Y_E315</t>
  </si>
  <si>
    <t xml:space="preserve">Domestic labour force transition, 2023 among postgraduate research graduates from all provider types by gender</t>
  </si>
  <si>
    <t xml:space="preserve">LFT_UG_ALL_1Y_E315</t>
  </si>
  <si>
    <t xml:space="preserve">Domestic labour force transition, 2023 among undergraduates from all provider types by gender</t>
  </si>
  <si>
    <t xml:space="preserve">OCC_PGC_ALL_1Y_STMT2_E315</t>
  </si>
  <si>
    <t xml:space="preserve">Table 8</t>
  </si>
  <si>
    <t xml:space="preserve">Table 05</t>
  </si>
  <si>
    <t xml:space="preserve">Proportion of employed graduates, by E315, working in occupation groups, 2023, among postgraduate coursework graduates and all provider types by Short-term and medium-term domestic employment outcomes</t>
  </si>
  <si>
    <t xml:space="preserve">OCC_PGC_ALL_1Y_STMT2_E942</t>
  </si>
  <si>
    <t xml:space="preserve">Proportion of employed graduates, by E492, working in occupation groups, 2023, among postgraduate coursework graduates and all provider types by Short-term and medium-term employment outcomes</t>
  </si>
  <si>
    <t xml:space="preserve">OCC_PGR_ALL_1Y_STMT2_E315</t>
  </si>
  <si>
    <t xml:space="preserve">Proportion of employed graduates, by E315, working in occupation groups, 2023, among postgraduate research graduates and all provider types by Short-term and medium-term domestic employment outcomes</t>
  </si>
  <si>
    <t xml:space="preserve">OCC_PGR_ALL_1Y_STMT2_E942</t>
  </si>
  <si>
    <t xml:space="preserve">Proportion of employed graduates, by E492, working in occupation groups, 2023, among postgraduate research graduates and all provider types by Short-term and medium-term employment outcomes</t>
  </si>
  <si>
    <t xml:space="preserve">OCC_UG_ALL_1Y_STMT2_E315</t>
  </si>
  <si>
    <t xml:space="preserve">Proportion of employed graduates, by E315, working in occupation groups, 2023, among undergraduates and all provider types by Short-term and medium-term domestic employment outcomes</t>
  </si>
  <si>
    <t xml:space="preserve">OCC_UG_ALL_1Y_STMT2_E942</t>
  </si>
  <si>
    <t xml:space="preserve">Proportion of employed graduates, by E492, working in occupation groups, 2023, among undergraduates and all provider types by Short-term and medium-term employment outcomes</t>
  </si>
  <si>
    <t xml:space="preserve">OCCF_PGC_ALL_1Y_BFOE</t>
  </si>
  <si>
    <t xml:space="preserve">Proportion domestic full-time employed working in occupational groups, 2023 among postgraduate coursework graduates from all provider types by broad field of education</t>
  </si>
  <si>
    <t xml:space="preserve">OCCF_PGR_ALL_1Y_BFOE</t>
  </si>
  <si>
    <t xml:space="preserve">Proportion domestic full-time employed working in occupational groups, 2023 among postgraduate research graduates from all provider types by broad field of education</t>
  </si>
  <si>
    <t xml:space="preserve">OCCF_UG_ALL_1Y_BFOE</t>
  </si>
  <si>
    <t xml:space="preserve">Proportion domestic full-time employed working in occupational groups, 2023 among undergraduates from all provider types by broad field of education</t>
  </si>
  <si>
    <t xml:space="preserve">OCCO_PGC_ALL_1Y_BFOE</t>
  </si>
  <si>
    <t xml:space="preserve">Proportion domestic employed working in occupational groups, 2023 among postgraduate coursework graduates from all provider types by broad field of education</t>
  </si>
  <si>
    <t xml:space="preserve">OCCO_PGR_ALL_1Y_BFOE</t>
  </si>
  <si>
    <t xml:space="preserve">Proportion domestic employed working in occupational groups, 2023 among postgraduate research graduates from all provider types by broad field of education</t>
  </si>
  <si>
    <t xml:space="preserve">OCCO_UG_ALL_1Y_BFOE</t>
  </si>
  <si>
    <t xml:space="preserve">Proportion domestic employed working in occupational groups, 2023 among undergraduates from all provider types by broad field of education</t>
  </si>
  <si>
    <t xml:space="preserve">PREFMHRS_PGC_ALL_1Y_E315</t>
  </si>
  <si>
    <t xml:space="preserve">Short-term and medium-term domestic employed seeking or not seeking more hours among postgraduate coursework graduates from all provider types by gender</t>
  </si>
  <si>
    <t xml:space="preserve">PREFMHRS_PGC_ALL_1Y_E942</t>
  </si>
  <si>
    <t xml:space="preserve">Figure 2</t>
  </si>
  <si>
    <t xml:space="preserve">Short-term and medium-term employed seeking or not seeking more hours among postgraduate coursework graduates from all provider types by citizenship indicator</t>
  </si>
  <si>
    <t xml:space="preserve">PREFMHRS_PGR_ALL_1Y_E315</t>
  </si>
  <si>
    <t xml:space="preserve">Short-term and medium-term domestic employed seeking or not seeking more hours among postgraduate research graduates from all provider types by gender</t>
  </si>
  <si>
    <t xml:space="preserve">PREFMHRS_PGR_ALL_1Y_E942</t>
  </si>
  <si>
    <t xml:space="preserve">Short-term and medium-term employed seeking or not seeking more hours among postgraduate research graduates from all provider types by citizenship indicator</t>
  </si>
  <si>
    <t xml:space="preserve">PREFMHRS_UG_ALL_1Y_E315</t>
  </si>
  <si>
    <t xml:space="preserve">Table 4 / Figure 2</t>
  </si>
  <si>
    <t xml:space="preserve">Short-term and medium-term domestic employed seeking or not seeking more hours among undergraduates from all provider types by gender</t>
  </si>
  <si>
    <t xml:space="preserve">PREFMHRS_UG_ALL_1Y_E942</t>
  </si>
  <si>
    <t xml:space="preserve">Short-term and medium-term employed seeking or not seeking more hours among undergraduates from all provider types by citizenship indicator</t>
  </si>
  <si>
    <t xml:space="preserve">RSNOMORE_PGC_ALL_1Y_STMT_E315</t>
  </si>
  <si>
    <t xml:space="preserve">Main reason not working more hours among postgraduate coursework graduates and all provider types by domestic preference for more hours and gender, 2023</t>
  </si>
  <si>
    <t xml:space="preserve">RSNOMORE_PGC_ALL_1Y_STMT_E942</t>
  </si>
  <si>
    <t xml:space="preserve">Main reason not working more hours among postgraduate coursework graduates and all provider types by preference for more hours and citizenship indicator, 2023</t>
  </si>
  <si>
    <t xml:space="preserve">RSNOMORE_PGR_ALL_1Y_STMT_E315</t>
  </si>
  <si>
    <t xml:space="preserve">Main reason not working more hours among postgraduate research graduates and all provider types by domestic preference for more hours and gender, 2023</t>
  </si>
  <si>
    <t xml:space="preserve">RSNOMORE_PGR_ALL_1Y_STMT_E942</t>
  </si>
  <si>
    <t xml:space="preserve">Main reason not working more hours among postgraduate research graduates and all provider types by preference for more hours and citizenship indicator, 2023</t>
  </si>
  <si>
    <t xml:space="preserve">RSNOMORE_UG_ALL_1Y_STMT_E315</t>
  </si>
  <si>
    <t xml:space="preserve">Main reason not working more hours among undergraduates and all provider types by domestic preference for more hours and gender, 2023</t>
  </si>
  <si>
    <t xml:space="preserve">RSNOMORE_UG_ALL_1Y_STMT_E942</t>
  </si>
  <si>
    <t xml:space="preserve">Main reason not working more hours among undergraduates and all provider types by preference for more hours and citizenship indicator, 2023</t>
  </si>
  <si>
    <t xml:space="preserve">STMT_ALL_ALL_1Y_E942</t>
  </si>
  <si>
    <t xml:space="preserve">Table 10 / Figure 11</t>
  </si>
  <si>
    <t xml:space="preserve">Short-term and medium-term employment outcomes (FTE, OE, LF, SAL), 2023 among all course levels from all provider types by citizenship indicator</t>
  </si>
  <si>
    <t xml:space="preserve">STMT_PGC_ALL_1Y_E315</t>
  </si>
  <si>
    <t xml:space="preserve">Short-term and medium-term domestic employment outcomes (FTE, OE, LF, SAL), 2023 among postgraduate coursework graduates from all provider types by gender</t>
  </si>
  <si>
    <t xml:space="preserve">STMT_PGC_ALL_1Y_HEPTYPE</t>
  </si>
  <si>
    <t xml:space="preserve">Short-term and medium-term domestic employment outcomes (FTE, OE, LF, SAL), 2023 among postgraduate coursework graduates from all provider types by provider types</t>
  </si>
  <si>
    <t xml:space="preserve">STMT_PGC_ALL_1Y_SG</t>
  </si>
  <si>
    <t xml:space="preserve">Figure 3</t>
  </si>
  <si>
    <t xml:space="preserve">Short-term and medium-term domestic employment outcomes (FTE, OE, LF, SAL), 2023 among postgraduate coursework graduates from all provider types by demographic group</t>
  </si>
  <si>
    <t xml:space="preserve">STMT_PGR_ALL_1Y_E315</t>
  </si>
  <si>
    <t xml:space="preserve">Short-term and medium-term domestic employment outcomes (FTE, OE, LF, SAL), 2023 among postgraduate research graduates from all provider types by gender</t>
  </si>
  <si>
    <t xml:space="preserve">STMT_PGR_ALL_1Y_HEPTYPE</t>
  </si>
  <si>
    <t xml:space="preserve">Short-term and medium-term domestic employment outcomes (FTE, OE, LF, SAL), 2023 among postgraduate research graduates from all provider types by provider types</t>
  </si>
  <si>
    <t xml:space="preserve">STMT_PGR_ALL_1Y_SG</t>
  </si>
  <si>
    <t xml:space="preserve">Short-term and medium-term domestic employment outcomes (FTE, OE, LF, SAL), 2023 among postgraduate research graduates from all provider types by demographic group</t>
  </si>
  <si>
    <t xml:space="preserve">STMT_UG_ALL_1Y_E315</t>
  </si>
  <si>
    <t xml:space="preserve">Table 02</t>
  </si>
  <si>
    <t xml:space="preserve">Short-term and medium-term domestic employment outcomes (FTE, OE, LF, SAL), 2023 among undergraduates from all provider types by gender</t>
  </si>
  <si>
    <t xml:space="preserve">STMT_UG_ALL_1Y_HEPTYPE</t>
  </si>
  <si>
    <t xml:space="preserve">Short-term and medium-term domestic employment outcomes (FTE, OE, LF, SAL), 2023 among undergraduates from all provider types by provider types</t>
  </si>
  <si>
    <t xml:space="preserve">STMT_UG_ALL_1Y_SG</t>
  </si>
  <si>
    <t xml:space="preserve">Table 5 / Figure 3</t>
  </si>
  <si>
    <t xml:space="preserve">Short-term and medium-term domestic employment outcomes (FTE, OE, LF, SAL), 2023 among undergraduates from all provider types by demographic group</t>
  </si>
  <si>
    <t xml:space="preserve"/>
  </si>
  <si>
    <t xml:space="preserve">Short-term: FTE</t>
  </si>
  <si>
    <t xml:space="preserve">Medium-term: FTE</t>
  </si>
  <si>
    <t xml:space="preserve">2016 and 2019</t>
  </si>
  <si>
    <t xml:space="preserve">72.6</t>
  </si>
  <si>
    <t xml:space="preserve">90.1</t>
  </si>
  <si>
    <t xml:space="preserve">2017 and 2020</t>
  </si>
  <si>
    <t xml:space="preserve">73.0</t>
  </si>
  <si>
    <t xml:space="preserve">2018 and 2021</t>
  </si>
  <si>
    <t xml:space="preserve">74.3</t>
  </si>
  <si>
    <t xml:space="preserve">88.9</t>
  </si>
  <si>
    <t xml:space="preserve">2019 and 2022</t>
  </si>
  <si>
    <t xml:space="preserve">73.6</t>
  </si>
  <si>
    <t xml:space="preserve">91.5</t>
  </si>
  <si>
    <t xml:space="preserve">2020 and 2023</t>
  </si>
  <si>
    <t xml:space="preserve">70.3</t>
  </si>
  <si>
    <t xml:space="preserve">91.7</t>
  </si>
  <si>
    <t xml:space="preserve">Column variables:</t>
  </si>
  <si>
    <t xml:space="preserve">FULLEMP(_L)</t>
  </si>
  <si>
    <t xml:space="preserve">Column filters:</t>
  </si>
  <si>
    <t xml:space="preserve">FTE: AVAILFT(_L) =1</t>
  </si>
  <si>
    <t xml:space="preserve">Data for all columns is filtered to: ANALYSIS = 1 &amp; E942 = 0, Undergraduate: LEVEL = 1</t>
  </si>
  <si>
    <t xml:space="preserve">Row variables:</t>
  </si>
  <si>
    <t xml:space="preserve">YEAR</t>
  </si>
  <si>
    <t xml:space="preserve">Short-term: Undergraduate</t>
  </si>
  <si>
    <t xml:space="preserve">Medium-term: Undergraduate</t>
  </si>
  <si>
    <t xml:space="preserve">Short-term: Postgraduate coursework</t>
  </si>
  <si>
    <t xml:space="preserve">Medium-term: Postgraduate coursework</t>
  </si>
  <si>
    <t xml:space="preserve">Short-term: Postgratuate research</t>
  </si>
  <si>
    <t xml:space="preserve">Medium-term: Postgraduate research</t>
  </si>
  <si>
    <t xml:space="preserve">Science and mathematics</t>
  </si>
  <si>
    <t xml:space="preserve">61.2</t>
  </si>
  <si>
    <t xml:space="preserve">89.0</t>
  </si>
  <si>
    <t xml:space="preserve">71.6</t>
  </si>
  <si>
    <t xml:space="preserve">87.9</t>
  </si>
  <si>
    <t xml:space="preserve">81.2</t>
  </si>
  <si>
    <t xml:space="preserve">92.0</t>
  </si>
  <si>
    <t xml:space="preserve">Computing and information systems</t>
  </si>
  <si>
    <t xml:space="preserve">94.0</t>
  </si>
  <si>
    <t xml:space="preserve">85.1</t>
  </si>
  <si>
    <t xml:space="preserve">96.8</t>
  </si>
  <si>
    <t xml:space="preserve">n/a</t>
  </si>
  <si>
    <t xml:space="preserve">Engineering</t>
  </si>
  <si>
    <t xml:space="preserve">84.5</t>
  </si>
  <si>
    <t xml:space="preserve">96.4</t>
  </si>
  <si>
    <t xml:space="preserve">87.7</t>
  </si>
  <si>
    <t xml:space="preserve">96.1</t>
  </si>
  <si>
    <t xml:space="preserve">84.0</t>
  </si>
  <si>
    <t xml:space="preserve">90.8</t>
  </si>
  <si>
    <t xml:space="preserve">Architecture and built environment</t>
  </si>
  <si>
    <t xml:space="preserve">68.1</t>
  </si>
  <si>
    <t xml:space="preserve">92.6</t>
  </si>
  <si>
    <t xml:space="preserve">71.2</t>
  </si>
  <si>
    <t xml:space="preserve">90.3</t>
  </si>
  <si>
    <t xml:space="preserve">60.0</t>
  </si>
  <si>
    <t xml:space="preserve">85.2</t>
  </si>
  <si>
    <t xml:space="preserve">Agriculture and environmental studies</t>
  </si>
  <si>
    <t xml:space="preserve">68.5</t>
  </si>
  <si>
    <t xml:space="preserve">93.2</t>
  </si>
  <si>
    <t xml:space="preserve">79.0</t>
  </si>
  <si>
    <t xml:space="preserve">95.2</t>
  </si>
  <si>
    <t xml:space="preserve">90.2</t>
  </si>
  <si>
    <t xml:space="preserve">Health services and support</t>
  </si>
  <si>
    <t xml:space="preserve">70.8</t>
  </si>
  <si>
    <t xml:space="preserve">92.9</t>
  </si>
  <si>
    <t xml:space="preserve">85.0</t>
  </si>
  <si>
    <t xml:space="preserve">95.8</t>
  </si>
  <si>
    <t xml:space="preserve">89.4</t>
  </si>
  <si>
    <t xml:space="preserve">94.1</t>
  </si>
  <si>
    <t xml:space="preserve">Medicine</t>
  </si>
  <si>
    <t xml:space="preserve">92.3</t>
  </si>
  <si>
    <t xml:space="preserve">96.9</t>
  </si>
  <si>
    <t xml:space="preserve">85.5</t>
  </si>
  <si>
    <t xml:space="preserve">93.5</t>
  </si>
  <si>
    <t xml:space="preserve">Nursing</t>
  </si>
  <si>
    <t xml:space="preserve">76.9</t>
  </si>
  <si>
    <t xml:space="preserve">92.2</t>
  </si>
  <si>
    <t xml:space="preserve">96.5</t>
  </si>
  <si>
    <t xml:space="preserve">96.0</t>
  </si>
  <si>
    <t xml:space="preserve">Pharmacy</t>
  </si>
  <si>
    <t xml:space="preserve">98.0</t>
  </si>
  <si>
    <t xml:space="preserve">97.7</t>
  </si>
  <si>
    <t xml:space="preserve">97.2</t>
  </si>
  <si>
    <t xml:space="preserve">Dentistry</t>
  </si>
  <si>
    <t xml:space="preserve">95.7</t>
  </si>
  <si>
    <t xml:space="preserve">96.6</t>
  </si>
  <si>
    <t xml:space="preserve">100.0</t>
  </si>
  <si>
    <t xml:space="preserve">Veterinary science</t>
  </si>
  <si>
    <t xml:space="preserve">93.3</t>
  </si>
  <si>
    <t xml:space="preserve">Rehabilitation</t>
  </si>
  <si>
    <t xml:space="preserve">88.1</t>
  </si>
  <si>
    <t xml:space="preserve">97.8</t>
  </si>
  <si>
    <t xml:space="preserve">91.1</t>
  </si>
  <si>
    <t xml:space="preserve">99.1</t>
  </si>
  <si>
    <t xml:space="preserve">Teacher education</t>
  </si>
  <si>
    <t xml:space="preserve">82.3</t>
  </si>
  <si>
    <t xml:space="preserve">95.1</t>
  </si>
  <si>
    <t xml:space="preserve">85.9</t>
  </si>
  <si>
    <t xml:space="preserve">94.6</t>
  </si>
  <si>
    <t xml:space="preserve">Business and management</t>
  </si>
  <si>
    <t xml:space="preserve">76.7</t>
  </si>
  <si>
    <t xml:space="preserve">94.7</t>
  </si>
  <si>
    <t xml:space="preserve">91.2</t>
  </si>
  <si>
    <t xml:space="preserve">95.5</t>
  </si>
  <si>
    <t xml:space="preserve">82.1</t>
  </si>
  <si>
    <t xml:space="preserve">Humanities, culture and social sciences</t>
  </si>
  <si>
    <t xml:space="preserve">61.5</t>
  </si>
  <si>
    <t xml:space="preserve">89.8</t>
  </si>
  <si>
    <t xml:space="preserve">83.3</t>
  </si>
  <si>
    <t xml:space="preserve">90.9</t>
  </si>
  <si>
    <t xml:space="preserve">71.8</t>
  </si>
  <si>
    <t xml:space="preserve">86.0</t>
  </si>
  <si>
    <t xml:space="preserve">Social work</t>
  </si>
  <si>
    <t xml:space="preserve">69.1</t>
  </si>
  <si>
    <t xml:space="preserve">88.7</t>
  </si>
  <si>
    <t xml:space="preserve">76.2</t>
  </si>
  <si>
    <t xml:space="preserve">Psychology</t>
  </si>
  <si>
    <t xml:space="preserve">61.1</t>
  </si>
  <si>
    <t xml:space="preserve">90.4</t>
  </si>
  <si>
    <t xml:space="preserve">80.0</t>
  </si>
  <si>
    <t xml:space="preserve">94.3</t>
  </si>
  <si>
    <t xml:space="preserve">88.0</t>
  </si>
  <si>
    <t xml:space="preserve">95.4</t>
  </si>
  <si>
    <t xml:space="preserve">Law and paralegal studies</t>
  </si>
  <si>
    <t xml:space="preserve">94.5</t>
  </si>
  <si>
    <t xml:space="preserve">86.5</t>
  </si>
  <si>
    <t xml:space="preserve">94.4</t>
  </si>
  <si>
    <t xml:space="preserve">Creative arts</t>
  </si>
  <si>
    <t xml:space="preserve">48.2</t>
  </si>
  <si>
    <t xml:space="preserve">83.5</t>
  </si>
  <si>
    <t xml:space="preserve">66.7</t>
  </si>
  <si>
    <t xml:space="preserve">81.8</t>
  </si>
  <si>
    <t xml:space="preserve">Communications</t>
  </si>
  <si>
    <t xml:space="preserve">54.7</t>
  </si>
  <si>
    <t xml:space="preserve">87.6</t>
  </si>
  <si>
    <t xml:space="preserve">73.2</t>
  </si>
  <si>
    <t xml:space="preserve">89.9</t>
  </si>
  <si>
    <t xml:space="preserve">Tourism, hospitality, personal services, sport and recreation</t>
  </si>
  <si>
    <t xml:space="preserve">54.8</t>
  </si>
  <si>
    <t xml:space="preserve">Total</t>
  </si>
  <si>
    <t xml:space="preserve">94.8</t>
  </si>
  <si>
    <t xml:space="preserve">81.1</t>
  </si>
  <si>
    <t xml:space="preserve">91.3</t>
  </si>
  <si>
    <t xml:space="preserve">Standard deviation</t>
  </si>
  <si>
    <t xml:space="preserve">12.8</t>
  </si>
  <si>
    <t xml:space="preserve">4.2</t>
  </si>
  <si>
    <t xml:space="preserve">10.0</t>
  </si>
  <si>
    <t xml:space="preserve">4.5</t>
  </si>
  <si>
    <t xml:space="preserve">9.0</t>
  </si>
  <si>
    <t xml:space="preserve">6.9</t>
  </si>
  <si>
    <t xml:space="preserve">Study levels: LEVEL =1 Undergraduate, LEVEL =2 Postgraduate coursework, LEVEL =3 Postgraduate research</t>
  </si>
  <si>
    <t xml:space="preserve">Data for all columns is filtered to: ANALYSIS = (1:2), E942 = 0</t>
  </si>
  <si>
    <t xml:space="preserve">AREA</t>
  </si>
  <si>
    <t xml:space="preserve">Row notes:</t>
  </si>
  <si>
    <t xml:space="preserve">Where a graduate completes combined degrees across two study areas, their outcomes are included in both study areas. ‘All study areas’ figures count each graduate once only (ANALYSIS =1).</t>
  </si>
  <si>
    <t xml:space="preserve">Short-term: Full-time employed</t>
  </si>
  <si>
    <t xml:space="preserve">Medium-term: Full-time employed</t>
  </si>
  <si>
    <t xml:space="preserve">Short-term: Overall employed</t>
  </si>
  <si>
    <t xml:space="preserve">Medium-term: Overall employed</t>
  </si>
  <si>
    <t xml:space="preserve">Short-term: Labour force participation</t>
  </si>
  <si>
    <t xml:space="preserve">Medium-term: Labour force participation</t>
  </si>
  <si>
    <t xml:space="preserve">Short-term: Salaries ($)</t>
  </si>
  <si>
    <t xml:space="preserve">Medium-term: Salaries ($)</t>
  </si>
  <si>
    <t xml:space="preserve">87.4</t>
  </si>
  <si>
    <t xml:space="preserve">62,100</t>
  </si>
  <si>
    <t xml:space="preserve">77,000</t>
  </si>
  <si>
    <t xml:space="preserve">93.9</t>
  </si>
  <si>
    <t xml:space="preserve">63,400</t>
  </si>
  <si>
    <t xml:space="preserve">80,000</t>
  </si>
  <si>
    <t xml:space="preserve">86.2</t>
  </si>
  <si>
    <t xml:space="preserve">93.8</t>
  </si>
  <si>
    <t xml:space="preserve">92.7</t>
  </si>
  <si>
    <t xml:space="preserve">65,000</t>
  </si>
  <si>
    <t xml:space="preserve">83,500</t>
  </si>
  <si>
    <t xml:space="preserve">GENEMP(_L)</t>
  </si>
  <si>
    <t xml:space="preserve">AVAILEMP(_L)</t>
  </si>
  <si>
    <t xml:space="preserve">SALARYA(_L)</t>
  </si>
  <si>
    <t xml:space="preserve">OE: AVAILEMP(_L) =1</t>
  </si>
  <si>
    <t xml:space="preserve">Salary: TRIMSAL(_L) = 1, FULLEMP(_L) = 1</t>
  </si>
  <si>
    <t xml:space="preserve">86.6</t>
  </si>
  <si>
    <t xml:space="preserve">96.2</t>
  </si>
  <si>
    <t xml:space="preserve">95.0</t>
  </si>
  <si>
    <t xml:space="preserve">83,600</t>
  </si>
  <si>
    <t xml:space="preserve">100,000</t>
  </si>
  <si>
    <t xml:space="preserve">95.3</t>
  </si>
  <si>
    <t xml:space="preserve">86,100</t>
  </si>
  <si>
    <t xml:space="preserve">103,000</t>
  </si>
  <si>
    <t xml:space="preserve">94.9</t>
  </si>
  <si>
    <t xml:space="preserve">88,700</t>
  </si>
  <si>
    <t xml:space="preserve">108,000</t>
  </si>
  <si>
    <t xml:space="preserve">Data for all columns is filtered to: ANALYSIS = 1 &amp; E942 = 0, Postgraduate coursework: LEVEL = 2</t>
  </si>
  <si>
    <t xml:space="preserve">82.5</t>
  </si>
  <si>
    <t xml:space="preserve">91.9</t>
  </si>
  <si>
    <t xml:space="preserve">92.4</t>
  </si>
  <si>
    <t xml:space="preserve">93.0</t>
  </si>
  <si>
    <t xml:space="preserve">90,000</t>
  </si>
  <si>
    <t xml:space="preserve">102,000</t>
  </si>
  <si>
    <t xml:space="preserve">81.4</t>
  </si>
  <si>
    <t xml:space="preserve">91.0</t>
  </si>
  <si>
    <t xml:space="preserve">93.6</t>
  </si>
  <si>
    <t xml:space="preserve">92.8</t>
  </si>
  <si>
    <t xml:space="preserve">90,200</t>
  </si>
  <si>
    <t xml:space="preserve">105,000</t>
  </si>
  <si>
    <t xml:space="preserve">93,000</t>
  </si>
  <si>
    <t xml:space="preserve">110,000</t>
  </si>
  <si>
    <t xml:space="preserve">Data for all columns is filtered to: ANALYSIS = 1 &amp; E942 = 0, Postgraduate research: LEVEL = 3</t>
  </si>
  <si>
    <t xml:space="preserve">83.1</t>
  </si>
  <si>
    <t xml:space="preserve">84.7</t>
  </si>
  <si>
    <t xml:space="preserve">84.4</t>
  </si>
  <si>
    <t xml:space="preserve">95.6</t>
  </si>
  <si>
    <t xml:space="preserve">66,700</t>
  </si>
  <si>
    <t xml:space="preserve">96,400</t>
  </si>
  <si>
    <t xml:space="preserve">89.2</t>
  </si>
  <si>
    <t xml:space="preserve">95.9</t>
  </si>
  <si>
    <t xml:space="preserve">70,000</t>
  </si>
  <si>
    <t xml:space="preserve">83.8</t>
  </si>
  <si>
    <t xml:space="preserve">93.1</t>
  </si>
  <si>
    <t xml:space="preserve">93.4</t>
  </si>
  <si>
    <t xml:space="preserve">65,100</t>
  </si>
  <si>
    <t xml:space="preserve">86,000</t>
  </si>
  <si>
    <t xml:space="preserve">84.8</t>
  </si>
  <si>
    <t xml:space="preserve">62,500</t>
  </si>
  <si>
    <t xml:space="preserve">89.1</t>
  </si>
  <si>
    <t xml:space="preserve">66,000</t>
  </si>
  <si>
    <t xml:space="preserve">88.6</t>
  </si>
  <si>
    <t xml:space="preserve">89.3</t>
  </si>
  <si>
    <t xml:space="preserve">88.4</t>
  </si>
  <si>
    <t xml:space="preserve">75,100</t>
  </si>
  <si>
    <t xml:space="preserve">101,000</t>
  </si>
  <si>
    <t xml:space="preserve">91.8</t>
  </si>
  <si>
    <t xml:space="preserve">96.7</t>
  </si>
  <si>
    <t xml:space="preserve">65,200</t>
  </si>
  <si>
    <t xml:space="preserve">79,300</t>
  </si>
  <si>
    <t xml:space="preserve">98.1</t>
  </si>
  <si>
    <t xml:space="preserve">98.2</t>
  </si>
  <si>
    <t xml:space="preserve">49,600</t>
  </si>
  <si>
    <t xml:space="preserve">92,000</t>
  </si>
  <si>
    <t xml:space="preserve">108,300</t>
  </si>
  <si>
    <t xml:space="preserve">60,000</t>
  </si>
  <si>
    <t xml:space="preserve">84,000</t>
  </si>
  <si>
    <t xml:space="preserve">97.5</t>
  </si>
  <si>
    <t xml:space="preserve">96.3</t>
  </si>
  <si>
    <t xml:space="preserve">84,700</t>
  </si>
  <si>
    <t xml:space="preserve">83,000</t>
  </si>
  <si>
    <t xml:space="preserve">62,000</t>
  </si>
  <si>
    <t xml:space="preserve">86,600</t>
  </si>
  <si>
    <t xml:space="preserve">83.9</t>
  </si>
  <si>
    <t xml:space="preserve">92.5</t>
  </si>
  <si>
    <t xml:space="preserve">62,600</t>
  </si>
  <si>
    <t xml:space="preserve">81,700</t>
  </si>
  <si>
    <t xml:space="preserve">70,400</t>
  </si>
  <si>
    <t xml:space="preserve">85,000</t>
  </si>
  <si>
    <t xml:space="preserve">84.6</t>
  </si>
  <si>
    <t xml:space="preserve">89.6</t>
  </si>
  <si>
    <t xml:space="preserve">92.1</t>
  </si>
  <si>
    <t xml:space="preserve">63,000</t>
  </si>
  <si>
    <t xml:space="preserve">91,900</t>
  </si>
  <si>
    <t xml:space="preserve">79.2</t>
  </si>
  <si>
    <t xml:space="preserve">90.0</t>
  </si>
  <si>
    <t xml:space="preserve">52,000</t>
  </si>
  <si>
    <t xml:space="preserve">67,000</t>
  </si>
  <si>
    <t xml:space="preserve">80.1</t>
  </si>
  <si>
    <t xml:space="preserve">56,000</t>
  </si>
  <si>
    <t xml:space="preserve">73,000</t>
  </si>
  <si>
    <t xml:space="preserve">5.0</t>
  </si>
  <si>
    <t xml:space="preserve">2.4</t>
  </si>
  <si>
    <t xml:space="preserve">3.7</t>
  </si>
  <si>
    <t xml:space="preserve">3.0</t>
  </si>
  <si>
    <t xml:space="preserve">8,400</t>
  </si>
  <si>
    <t xml:space="preserve">10,000</t>
  </si>
  <si>
    <t xml:space="preserve">Data for all columns is filtered to: ANALYSIS = (1:2), E942 = 0, Undergraduate: LEVEL = 1</t>
  </si>
  <si>
    <t xml:space="preserve">101,400</t>
  </si>
  <si>
    <t xml:space="preserve">97,600</t>
  </si>
  <si>
    <t xml:space="preserve">127,600</t>
  </si>
  <si>
    <t xml:space="preserve">97.3</t>
  </si>
  <si>
    <t xml:space="preserve">97,500</t>
  </si>
  <si>
    <t xml:space="preserve">116,700</t>
  </si>
  <si>
    <t xml:space="preserve">83.0</t>
  </si>
  <si>
    <t xml:space="preserve">97.1</t>
  </si>
  <si>
    <t xml:space="preserve">68,500</t>
  </si>
  <si>
    <t xml:space="preserve">95,000</t>
  </si>
  <si>
    <t xml:space="preserve">86.7</t>
  </si>
  <si>
    <t xml:space="preserve">98.4</t>
  </si>
  <si>
    <t xml:space="preserve">80,400</t>
  </si>
  <si>
    <t xml:space="preserve">87,700</t>
  </si>
  <si>
    <t xml:space="preserve">104,400</t>
  </si>
  <si>
    <t xml:space="preserve">98.5</t>
  </si>
  <si>
    <t xml:space="preserve">78,500</t>
  </si>
  <si>
    <t xml:space="preserve">118,000</t>
  </si>
  <si>
    <t xml:space="preserve">94.2</t>
  </si>
  <si>
    <t xml:space="preserve">108,500</t>
  </si>
  <si>
    <t xml:space="preserve">85,800</t>
  </si>
  <si>
    <t xml:space="preserve">97.6</t>
  </si>
  <si>
    <t xml:space="preserve">98.6</t>
  </si>
  <si>
    <t xml:space="preserve">87,800</t>
  </si>
  <si>
    <t xml:space="preserve">112,000</t>
  </si>
  <si>
    <t xml:space="preserve">135,000</t>
  </si>
  <si>
    <t xml:space="preserve">81,900</t>
  </si>
  <si>
    <t xml:space="preserve">95,200</t>
  </si>
  <si>
    <t xml:space="preserve">78,100</t>
  </si>
  <si>
    <t xml:space="preserve">91,300</t>
  </si>
  <si>
    <t xml:space="preserve">90.5</t>
  </si>
  <si>
    <t xml:space="preserve">82,000</t>
  </si>
  <si>
    <t xml:space="preserve">76,000</t>
  </si>
  <si>
    <t xml:space="preserve">87.3</t>
  </si>
  <si>
    <t xml:space="preserve">75,000</t>
  </si>
  <si>
    <t xml:space="preserve">71,400</t>
  </si>
  <si>
    <t xml:space="preserve">80,500</t>
  </si>
  <si>
    <t xml:space="preserve">4.3</t>
  </si>
  <si>
    <t xml:space="preserve">14,100</t>
  </si>
  <si>
    <t xml:space="preserve">17,200</t>
  </si>
  <si>
    <t xml:space="preserve">Data for all columns is filtered to: ANALYSIS = (1:2), E942 = 0, Postgraduate coursework: LEVEL = 2</t>
  </si>
  <si>
    <t xml:space="preserve">97.0</t>
  </si>
  <si>
    <t xml:space="preserve">87,200</t>
  </si>
  <si>
    <t xml:space="preserve">104,000</t>
  </si>
  <si>
    <t xml:space="preserve">97.9</t>
  </si>
  <si>
    <t xml:space="preserve">94,000</t>
  </si>
  <si>
    <t xml:space="preserve">113,600</t>
  </si>
  <si>
    <t xml:space="preserve">89.7</t>
  </si>
  <si>
    <t xml:space="preserve">98.3</t>
  </si>
  <si>
    <t xml:space="preserve">97.4</t>
  </si>
  <si>
    <t xml:space="preserve">97,200</t>
  </si>
  <si>
    <t xml:space="preserve">115,000</t>
  </si>
  <si>
    <t xml:space="preserve">95,500</t>
  </si>
  <si>
    <t xml:space="preserve">114,500</t>
  </si>
  <si>
    <t xml:space="preserve">114,800</t>
  </si>
  <si>
    <t xml:space="preserve">125,000</t>
  </si>
  <si>
    <t xml:space="preserve">99,500</t>
  </si>
  <si>
    <t xml:space="preserve">120,000</t>
  </si>
  <si>
    <t xml:space="preserve">79.3</t>
  </si>
  <si>
    <t xml:space="preserve">78,300</t>
  </si>
  <si>
    <t xml:space="preserve">5.7</t>
  </si>
  <si>
    <t xml:space="preserve">3.8</t>
  </si>
  <si>
    <t xml:space="preserve">5.1</t>
  </si>
  <si>
    <t xml:space="preserve">10,600</t>
  </si>
  <si>
    <t xml:space="preserve">13,900</t>
  </si>
  <si>
    <t xml:space="preserve">Data for all columns is filtered to: ANALYSIS = (1:2), E942 = 0, Postgraduate research: LEVEL = 3</t>
  </si>
  <si>
    <t xml:space="preserve">Natural and physical sciences</t>
  </si>
  <si>
    <t xml:space="preserve">66.2</t>
  </si>
  <si>
    <t xml:space="preserve">86.9</t>
  </si>
  <si>
    <t xml:space="preserve">Mathematics</t>
  </si>
  <si>
    <t xml:space="preserve">68.7</t>
  </si>
  <si>
    <t xml:space="preserve">95,600</t>
  </si>
  <si>
    <t xml:space="preserve">Biological sciences</t>
  </si>
  <si>
    <t xml:space="preserve">52.1</t>
  </si>
  <si>
    <t xml:space="preserve">87.5</t>
  </si>
  <si>
    <t xml:space="preserve">60,800</t>
  </si>
  <si>
    <t xml:space="preserve">Medical sciences and technology</t>
  </si>
  <si>
    <t xml:space="preserve">81.5</t>
  </si>
  <si>
    <t xml:space="preserve">79.1</t>
  </si>
  <si>
    <t xml:space="preserve">59,500</t>
  </si>
  <si>
    <t xml:space="preserve">73.8</t>
  </si>
  <si>
    <t xml:space="preserve">84.2</t>
  </si>
  <si>
    <t xml:space="preserve">Engineering - other</t>
  </si>
  <si>
    <t xml:space="preserve">88.2</t>
  </si>
  <si>
    <t xml:space="preserve">Engineering - process and resources</t>
  </si>
  <si>
    <t xml:space="preserve">77.9</t>
  </si>
  <si>
    <t xml:space="preserve">72,000</t>
  </si>
  <si>
    <t xml:space="preserve">Engineering - mechanical</t>
  </si>
  <si>
    <t xml:space="preserve">82.7</t>
  </si>
  <si>
    <t xml:space="preserve">91.4</t>
  </si>
  <si>
    <t xml:space="preserve">99.3</t>
  </si>
  <si>
    <t xml:space="preserve">Engineering - civil</t>
  </si>
  <si>
    <t xml:space="preserve">87.8</t>
  </si>
  <si>
    <t xml:space="preserve">90.7</t>
  </si>
  <si>
    <t xml:space="preserve">69,000</t>
  </si>
  <si>
    <t xml:space="preserve">93,900</t>
  </si>
  <si>
    <t xml:space="preserve">Engineering - electrical and electronic</t>
  </si>
  <si>
    <t xml:space="preserve">84.3</t>
  </si>
  <si>
    <t xml:space="preserve">Engineering - aerospace</t>
  </si>
  <si>
    <t xml:space="preserve">90,800</t>
  </si>
  <si>
    <t xml:space="preserve">Architecture and urban environments</t>
  </si>
  <si>
    <t xml:space="preserve">61.6</t>
  </si>
  <si>
    <t xml:space="preserve">82.8</t>
  </si>
  <si>
    <t xml:space="preserve">62,800</t>
  </si>
  <si>
    <t xml:space="preserve">Building and construction</t>
  </si>
  <si>
    <t xml:space="preserve">68,900</t>
  </si>
  <si>
    <t xml:space="preserve">Agriculture and forestry</t>
  </si>
  <si>
    <t xml:space="preserve">74.6</t>
  </si>
  <si>
    <t xml:space="preserve">Environmental studies</t>
  </si>
  <si>
    <t xml:space="preserve">62.9</t>
  </si>
  <si>
    <t xml:space="preserve">83,700</t>
  </si>
  <si>
    <t xml:space="preserve">70.7</t>
  </si>
  <si>
    <t xml:space="preserve">65,400</t>
  </si>
  <si>
    <t xml:space="preserve">83,800</t>
  </si>
  <si>
    <t xml:space="preserve">Public health</t>
  </si>
  <si>
    <t xml:space="preserve">67,600</t>
  </si>
  <si>
    <t xml:space="preserve">81,100</t>
  </si>
  <si>
    <t xml:space="preserve">75,300</t>
  </si>
  <si>
    <t xml:space="preserve">Physiotherapy</t>
  </si>
  <si>
    <t xml:space="preserve">Occupational therapy</t>
  </si>
  <si>
    <t xml:space="preserve">98.8</t>
  </si>
  <si>
    <t xml:space="preserve">85,100</t>
  </si>
  <si>
    <t xml:space="preserve">Teacher education - other</t>
  </si>
  <si>
    <t xml:space="preserve">81.0</t>
  </si>
  <si>
    <t xml:space="preserve">69,800</t>
  </si>
  <si>
    <t xml:space="preserve">Teacher education - early childhood</t>
  </si>
  <si>
    <t xml:space="preserve">80.6</t>
  </si>
  <si>
    <t xml:space="preserve">80,700</t>
  </si>
  <si>
    <t xml:space="preserve">Teacher education - primary and secondary</t>
  </si>
  <si>
    <t xml:space="preserve">83.6</t>
  </si>
  <si>
    <t xml:space="preserve">Accounting</t>
  </si>
  <si>
    <t xml:space="preserve">81.6</t>
  </si>
  <si>
    <t xml:space="preserve">89.5</t>
  </si>
  <si>
    <t xml:space="preserve">58,800</t>
  </si>
  <si>
    <t xml:space="preserve">Business management</t>
  </si>
  <si>
    <t xml:space="preserve">75.1</t>
  </si>
  <si>
    <t xml:space="preserve">62,400</t>
  </si>
  <si>
    <t xml:space="preserve">Sales and marketing</t>
  </si>
  <si>
    <t xml:space="preserve">70.9</t>
  </si>
  <si>
    <t xml:space="preserve">87.2</t>
  </si>
  <si>
    <t xml:space="preserve">57,400</t>
  </si>
  <si>
    <t xml:space="preserve">Management and commerce - other</t>
  </si>
  <si>
    <t xml:space="preserve">Banking and finance</t>
  </si>
  <si>
    <t xml:space="preserve">81.7</t>
  </si>
  <si>
    <t xml:space="preserve">Economics</t>
  </si>
  <si>
    <t xml:space="preserve">78.0</t>
  </si>
  <si>
    <t xml:space="preserve">88.5</t>
  </si>
  <si>
    <t xml:space="preserve">94,400</t>
  </si>
  <si>
    <t xml:space="preserve">Political science</t>
  </si>
  <si>
    <t xml:space="preserve">60.9</t>
  </si>
  <si>
    <t xml:space="preserve">83.4</t>
  </si>
  <si>
    <t xml:space="preserve">Humanities, history and geography</t>
  </si>
  <si>
    <t xml:space="preserve">61.3</t>
  </si>
  <si>
    <t xml:space="preserve">63,300</t>
  </si>
  <si>
    <t xml:space="preserve">81,400</t>
  </si>
  <si>
    <t xml:space="preserve">Language and literature</t>
  </si>
  <si>
    <t xml:space="preserve">63.1</t>
  </si>
  <si>
    <t xml:space="preserve">85.8</t>
  </si>
  <si>
    <t xml:space="preserve">61.0</t>
  </si>
  <si>
    <t xml:space="preserve">Law</t>
  </si>
  <si>
    <t xml:space="preserve">74.2</t>
  </si>
  <si>
    <t xml:space="preserve">84.1</t>
  </si>
  <si>
    <t xml:space="preserve">Justice studies and policing</t>
  </si>
  <si>
    <t xml:space="preserve">68.0</t>
  </si>
  <si>
    <t xml:space="preserve">84.9</t>
  </si>
  <si>
    <t xml:space="preserve">74,500</t>
  </si>
  <si>
    <t xml:space="preserve">86,200</t>
  </si>
  <si>
    <t xml:space="preserve">Art and design</t>
  </si>
  <si>
    <t xml:space="preserve">82.0</t>
  </si>
  <si>
    <t xml:space="preserve">76.0</t>
  </si>
  <si>
    <t xml:space="preserve">51,100</t>
  </si>
  <si>
    <t xml:space="preserve">66,500</t>
  </si>
  <si>
    <t xml:space="preserve">Music and performing arts</t>
  </si>
  <si>
    <t xml:space="preserve">46.8</t>
  </si>
  <si>
    <t xml:space="preserve">85.6</t>
  </si>
  <si>
    <t xml:space="preserve">93.7</t>
  </si>
  <si>
    <t xml:space="preserve">52,300</t>
  </si>
  <si>
    <t xml:space="preserve">Communication, media and journalism</t>
  </si>
  <si>
    <t xml:space="preserve">54.5</t>
  </si>
  <si>
    <t xml:space="preserve">79.9</t>
  </si>
  <si>
    <t xml:space="preserve">57,000</t>
  </si>
  <si>
    <t xml:space="preserve">Tourism, hospitality, personal services, sport and recreation</t>
  </si>
  <si>
    <t xml:space="preserve">Sport and recreation</t>
  </si>
  <si>
    <t xml:space="preserve">86.1</t>
  </si>
  <si>
    <t xml:space="preserve">Tourism, hospitality and personal services</t>
  </si>
  <si>
    <t xml:space="preserve">12.3</t>
  </si>
  <si>
    <t xml:space="preserve">4.6</t>
  </si>
  <si>
    <t xml:space="preserve">4.9</t>
  </si>
  <si>
    <t xml:space="preserve">2.5</t>
  </si>
  <si>
    <t xml:space="preserve">3.9</t>
  </si>
  <si>
    <t xml:space="preserve">7,200</t>
  </si>
  <si>
    <t xml:space="preserve">10,200</t>
  </si>
  <si>
    <t xml:space="preserve">Data for all columns is filtered to: ANALYS45 = (1:2), E942 = 0, Undergraduate: LEVEL = 1</t>
  </si>
  <si>
    <t xml:space="preserve">AREA45</t>
  </si>
  <si>
    <t xml:space="preserve">Where a graduate completes combined degrees across two study areas, their outcomes are included in both study areas. ‘All study areas’ figures count each graduate once only (ANALYS45 =1).</t>
  </si>
  <si>
    <t xml:space="preserve">70.6</t>
  </si>
  <si>
    <t xml:space="preserve">88.8</t>
  </si>
  <si>
    <t xml:space="preserve">109,100</t>
  </si>
  <si>
    <t xml:space="preserve">118,900</t>
  </si>
  <si>
    <t xml:space="preserve">58.8</t>
  </si>
  <si>
    <t xml:space="preserve">79.6</t>
  </si>
  <si>
    <t xml:space="preserve">76,900</t>
  </si>
  <si>
    <t xml:space="preserve">82,800</t>
  </si>
  <si>
    <t xml:space="preserve">72.3</t>
  </si>
  <si>
    <t xml:space="preserve">85.4</t>
  </si>
  <si>
    <t xml:space="preserve">99,100</t>
  </si>
  <si>
    <t xml:space="preserve">128,000</t>
  </si>
  <si>
    <t xml:space="preserve">87.1</t>
  </si>
  <si>
    <t xml:space="preserve">98.9</t>
  </si>
  <si>
    <t xml:space="preserve">104,200</t>
  </si>
  <si>
    <t xml:space="preserve">79,100</t>
  </si>
  <si>
    <t xml:space="preserve">122,500</t>
  </si>
  <si>
    <t xml:space="preserve">69.9</t>
  </si>
  <si>
    <t xml:space="preserve">82.9</t>
  </si>
  <si>
    <t xml:space="preserve">92,900</t>
  </si>
  <si>
    <t xml:space="preserve">80.5</t>
  </si>
  <si>
    <t xml:space="preserve">89,000</t>
  </si>
  <si>
    <t xml:space="preserve">78.1</t>
  </si>
  <si>
    <t xml:space="preserve">98.7</t>
  </si>
  <si>
    <t xml:space="preserve">83.2</t>
  </si>
  <si>
    <t xml:space="preserve">76,300</t>
  </si>
  <si>
    <t xml:space="preserve">97,800</t>
  </si>
  <si>
    <t xml:space="preserve">111,800</t>
  </si>
  <si>
    <t xml:space="preserve">88,100</t>
  </si>
  <si>
    <t xml:space="preserve">87,000</t>
  </si>
  <si>
    <t xml:space="preserve">100,100</t>
  </si>
  <si>
    <t xml:space="preserve">113,000</t>
  </si>
  <si>
    <t xml:space="preserve">77.8</t>
  </si>
  <si>
    <t xml:space="preserve">67,200</t>
  </si>
  <si>
    <t xml:space="preserve">79.4</t>
  </si>
  <si>
    <t xml:space="preserve">70,700</t>
  </si>
  <si>
    <t xml:space="preserve">77.0</t>
  </si>
  <si>
    <t xml:space="preserve">82.4</t>
  </si>
  <si>
    <t xml:space="preserve">82,500</t>
  </si>
  <si>
    <t xml:space="preserve">98,800</t>
  </si>
  <si>
    <t xml:space="preserve">116,500</t>
  </si>
  <si>
    <t xml:space="preserve">140,000</t>
  </si>
  <si>
    <t xml:space="preserve">87,500</t>
  </si>
  <si>
    <t xml:space="preserve">107,500</t>
  </si>
  <si>
    <t xml:space="preserve">87.0</t>
  </si>
  <si>
    <t xml:space="preserve">130,000</t>
  </si>
  <si>
    <t xml:space="preserve">107,000</t>
  </si>
  <si>
    <t xml:space="preserve">138,000</t>
  </si>
  <si>
    <t xml:space="preserve">85.7</t>
  </si>
  <si>
    <t xml:space="preserve">96,000</t>
  </si>
  <si>
    <t xml:space="preserve">79,000</t>
  </si>
  <si>
    <t xml:space="preserve">91,800</t>
  </si>
  <si>
    <t xml:space="preserve">98,400</t>
  </si>
  <si>
    <t xml:space="preserve">68.6</t>
  </si>
  <si>
    <t xml:space="preserve">10.3</t>
  </si>
  <si>
    <t xml:space="preserve">5.2</t>
  </si>
  <si>
    <t xml:space="preserve">3.3</t>
  </si>
  <si>
    <t xml:space="preserve">15,900</t>
  </si>
  <si>
    <t xml:space="preserve">17,900</t>
  </si>
  <si>
    <t xml:space="preserve">Data for all columns is filtered to: ANALYS45 = (1:2), E942 = 0, Postgraduate coursework: LEVEL = 2</t>
  </si>
  <si>
    <t xml:space="preserve">86,700</t>
  </si>
  <si>
    <t xml:space="preserve">101,300</t>
  </si>
  <si>
    <t xml:space="preserve">73.1</t>
  </si>
  <si>
    <t xml:space="preserve">80.8</t>
  </si>
  <si>
    <t xml:space="preserve">86.4</t>
  </si>
  <si>
    <t xml:space="preserve">90.6</t>
  </si>
  <si>
    <t xml:space="preserve">73.7</t>
  </si>
  <si>
    <t xml:space="preserve">85.3</t>
  </si>
  <si>
    <t xml:space="preserve">69.2</t>
  </si>
  <si>
    <t xml:space="preserve">69.7</t>
  </si>
  <si>
    <t xml:space="preserve">13.6</t>
  </si>
  <si>
    <t xml:space="preserve">7.1</t>
  </si>
  <si>
    <t xml:space="preserve">7.5</t>
  </si>
  <si>
    <t xml:space="preserve">3.6</t>
  </si>
  <si>
    <t xml:space="preserve">5.3</t>
  </si>
  <si>
    <t xml:space="preserve">18,400</t>
  </si>
  <si>
    <t xml:space="preserve">16,600</t>
  </si>
  <si>
    <t xml:space="preserve">Data for all columns is filtered to: ANALYS45 = (1:2), E942 = 0, Postgraduate research: LEVEL = 3</t>
  </si>
  <si>
    <t xml:space="preserve">Short-term FTE - males</t>
  </si>
  <si>
    <t xml:space="preserve">Medium-term FTE - males</t>
  </si>
  <si>
    <t xml:space="preserve">Short-term FTE - females</t>
  </si>
  <si>
    <t xml:space="preserve">Medium-term FTE - females</t>
  </si>
  <si>
    <t xml:space="preserve">Short-term OE - males</t>
  </si>
  <si>
    <t xml:space="preserve">Medium-term OE - males</t>
  </si>
  <si>
    <t xml:space="preserve">Short-term OE - females</t>
  </si>
  <si>
    <t xml:space="preserve">Medium-term OE - females</t>
  </si>
  <si>
    <t xml:space="preserve">Short-term LF - males</t>
  </si>
  <si>
    <t xml:space="preserve">Medium-term LF - males</t>
  </si>
  <si>
    <t xml:space="preserve">Short-term LF - females</t>
  </si>
  <si>
    <t xml:space="preserve">Medium-term LF - females</t>
  </si>
  <si>
    <t xml:space="preserve">Short-term Salaries - males</t>
  </si>
  <si>
    <t xml:space="preserve">Medium-term Salaries - males</t>
  </si>
  <si>
    <t xml:space="preserve">Short-term Salaries - females</t>
  </si>
  <si>
    <t xml:space="preserve">Medium-term Salaries - females</t>
  </si>
  <si>
    <t xml:space="preserve">63,100</t>
  </si>
  <si>
    <t xml:space="preserve">78,000</t>
  </si>
  <si>
    <t xml:space="preserve">72.1</t>
  </si>
  <si>
    <t xml:space="preserve">95,900</t>
  </si>
  <si>
    <t xml:space="preserve">74.5</t>
  </si>
  <si>
    <t xml:space="preserve">61.8</t>
  </si>
  <si>
    <t xml:space="preserve">89,500</t>
  </si>
  <si>
    <t xml:space="preserve">72.8</t>
  </si>
  <si>
    <t xml:space="preserve">65.9</t>
  </si>
  <si>
    <t xml:space="preserve">63,900</t>
  </si>
  <si>
    <t xml:space="preserve">61,900</t>
  </si>
  <si>
    <t xml:space="preserve">71.5</t>
  </si>
  <si>
    <t xml:space="preserve">66,600</t>
  </si>
  <si>
    <t xml:space="preserve">85,700</t>
  </si>
  <si>
    <t xml:space="preserve">65,700</t>
  </si>
  <si>
    <t xml:space="preserve">75,200</t>
  </si>
  <si>
    <t xml:space="preserve">109,500</t>
  </si>
  <si>
    <t xml:space="preserve">74.4</t>
  </si>
  <si>
    <t xml:space="preserve">77.2</t>
  </si>
  <si>
    <t xml:space="preserve">66,100</t>
  </si>
  <si>
    <t xml:space="preserve">90,100</t>
  </si>
  <si>
    <t xml:space="preserve">78,600</t>
  </si>
  <si>
    <t xml:space="preserve">93,800</t>
  </si>
  <si>
    <t xml:space="preserve">85,600</t>
  </si>
  <si>
    <t xml:space="preserve">59,100</t>
  </si>
  <si>
    <t xml:space="preserve">82.2</t>
  </si>
  <si>
    <t xml:space="preserve">84,200</t>
  </si>
  <si>
    <t xml:space="preserve">75.7</t>
  </si>
  <si>
    <t xml:space="preserve">77.6</t>
  </si>
  <si>
    <t xml:space="preserve">86.3</t>
  </si>
  <si>
    <t xml:space="preserve">61.9</t>
  </si>
  <si>
    <t xml:space="preserve">61.4</t>
  </si>
  <si>
    <t xml:space="preserve">91.6</t>
  </si>
  <si>
    <t xml:space="preserve">68.3</t>
  </si>
  <si>
    <t xml:space="preserve">57.3</t>
  </si>
  <si>
    <t xml:space="preserve">69,400</t>
  </si>
  <si>
    <t xml:space="preserve">71.9</t>
  </si>
  <si>
    <t xml:space="preserve">97,300</t>
  </si>
  <si>
    <t xml:space="preserve">47.2</t>
  </si>
  <si>
    <t xml:space="preserve">48.7</t>
  </si>
  <si>
    <t xml:space="preserve">67,800</t>
  </si>
  <si>
    <t xml:space="preserve">42.0</t>
  </si>
  <si>
    <t xml:space="preserve">59.0</t>
  </si>
  <si>
    <t xml:space="preserve">71.1</t>
  </si>
  <si>
    <t xml:space="preserve">55,000</t>
  </si>
  <si>
    <t xml:space="preserve">73,100</t>
  </si>
  <si>
    <t xml:space="preserve">70.1</t>
  </si>
  <si>
    <t xml:space="preserve">81,000</t>
  </si>
  <si>
    <t xml:space="preserve">13.8</t>
  </si>
  <si>
    <t xml:space="preserve">14.2</t>
  </si>
  <si>
    <t xml:space="preserve">6.7</t>
  </si>
  <si>
    <t xml:space="preserve">2.2</t>
  </si>
  <si>
    <t xml:space="preserve">4.7</t>
  </si>
  <si>
    <t xml:space="preserve">4.0</t>
  </si>
  <si>
    <t xml:space="preserve">3.5</t>
  </si>
  <si>
    <t xml:space="preserve">2.9</t>
  </si>
  <si>
    <t xml:space="preserve">8,100</t>
  </si>
  <si>
    <t xml:space="preserve">15,400</t>
  </si>
  <si>
    <t xml:space="preserve">8,300</t>
  </si>
  <si>
    <t xml:space="preserve">9,900</t>
  </si>
  <si>
    <t xml:space="preserve">Gender: Male: E315 = "M", Female: E315 = "F"</t>
  </si>
  <si>
    <t xml:space="preserve">77.7</t>
  </si>
  <si>
    <t xml:space="preserve">65.6</t>
  </si>
  <si>
    <t xml:space="preserve">118,100</t>
  </si>
  <si>
    <t xml:space="preserve">83,100</t>
  </si>
  <si>
    <t xml:space="preserve">91,200</t>
  </si>
  <si>
    <t xml:space="preserve">134,400</t>
  </si>
  <si>
    <t xml:space="preserve">108,800</t>
  </si>
  <si>
    <t xml:space="preserve">91,500</t>
  </si>
  <si>
    <t xml:space="preserve">86.8</t>
  </si>
  <si>
    <t xml:space="preserve">70.5</t>
  </si>
  <si>
    <t xml:space="preserve">73,300</t>
  </si>
  <si>
    <t xml:space="preserve">99,400</t>
  </si>
  <si>
    <t xml:space="preserve">92,800</t>
  </si>
  <si>
    <t xml:space="preserve">78.5</t>
  </si>
  <si>
    <t xml:space="preserve">73,500</t>
  </si>
  <si>
    <t xml:space="preserve">97,000</t>
  </si>
  <si>
    <t xml:space="preserve">124,000</t>
  </si>
  <si>
    <t xml:space="preserve">83,900</t>
  </si>
  <si>
    <t xml:space="preserve">121,000</t>
  </si>
  <si>
    <t xml:space="preserve">114,600</t>
  </si>
  <si>
    <t xml:space="preserve">99.0</t>
  </si>
  <si>
    <t xml:space="preserve">109,200</t>
  </si>
  <si>
    <t xml:space="preserve">89,200</t>
  </si>
  <si>
    <t xml:space="preserve">66,900</t>
  </si>
  <si>
    <t xml:space="preserve">67,500</t>
  </si>
  <si>
    <t xml:space="preserve">87,100</t>
  </si>
  <si>
    <t xml:space="preserve">150,000</t>
  </si>
  <si>
    <t xml:space="preserve">105,300</t>
  </si>
  <si>
    <t xml:space="preserve">125,100</t>
  </si>
  <si>
    <t xml:space="preserve">81,800</t>
  </si>
  <si>
    <t xml:space="preserve">98,200</t>
  </si>
  <si>
    <t xml:space="preserve">74.0</t>
  </si>
  <si>
    <t xml:space="preserve">80,900</t>
  </si>
  <si>
    <t xml:space="preserve">94,800</t>
  </si>
  <si>
    <t xml:space="preserve">91,100</t>
  </si>
  <si>
    <t xml:space="preserve">77.5</t>
  </si>
  <si>
    <t xml:space="preserve">104,700</t>
  </si>
  <si>
    <t xml:space="preserve">72,400</t>
  </si>
  <si>
    <t xml:space="preserve">102,500</t>
  </si>
  <si>
    <t xml:space="preserve">74.1</t>
  </si>
  <si>
    <t xml:space="preserve">64.1</t>
  </si>
  <si>
    <t xml:space="preserve">78.4</t>
  </si>
  <si>
    <t xml:space="preserve">76.3</t>
  </si>
  <si>
    <t xml:space="preserve">83.7</t>
  </si>
  <si>
    <t xml:space="preserve">80,300</t>
  </si>
  <si>
    <t xml:space="preserve">119,500</t>
  </si>
  <si>
    <t xml:space="preserve">7.9</t>
  </si>
  <si>
    <t xml:space="preserve">9.3</t>
  </si>
  <si>
    <t xml:space="preserve">5.4</t>
  </si>
  <si>
    <t xml:space="preserve">2.8</t>
  </si>
  <si>
    <t xml:space="preserve">3.2</t>
  </si>
  <si>
    <t xml:space="preserve">2.3</t>
  </si>
  <si>
    <t xml:space="preserve">14,500</t>
  </si>
  <si>
    <t xml:space="preserve">21,000</t>
  </si>
  <si>
    <t xml:space="preserve">13,000</t>
  </si>
  <si>
    <t xml:space="preserve">18,700</t>
  </si>
  <si>
    <t xml:space="preserve">Full-time employed</t>
  </si>
  <si>
    <t xml:space="preserve">Part-time employed</t>
  </si>
  <si>
    <t xml:space="preserve">Overall employed</t>
  </si>
  <si>
    <t xml:space="preserve">Actual hours</t>
  </si>
  <si>
    <t xml:space="preserve">2021</t>
  </si>
  <si>
    <t xml:space="preserve">42</t>
  </si>
  <si>
    <t xml:space="preserve">21</t>
  </si>
  <si>
    <t xml:space="preserve">38</t>
  </si>
  <si>
    <t xml:space="preserve">2022</t>
  </si>
  <si>
    <t xml:space="preserve">2023</t>
  </si>
  <si>
    <t xml:space="preserve">22</t>
  </si>
  <si>
    <t xml:space="preserve">Usual hours</t>
  </si>
  <si>
    <t xml:space="preserve">37</t>
  </si>
  <si>
    <t xml:space="preserve">41</t>
  </si>
  <si>
    <t xml:space="preserve">FULLEMP_L</t>
  </si>
  <si>
    <t xml:space="preserve">PARTEMP_L</t>
  </si>
  <si>
    <t xml:space="preserve">GENEMP_L</t>
  </si>
  <si>
    <t xml:space="preserve">ACTLHRS_L</t>
  </si>
  <si>
    <t xml:space="preserve">USLHRS_L</t>
  </si>
  <si>
    <t xml:space="preserve">44</t>
  </si>
  <si>
    <t xml:space="preserve">40</t>
  </si>
  <si>
    <t xml:space="preserve">23</t>
  </si>
  <si>
    <t xml:space="preserve">43</t>
  </si>
  <si>
    <t xml:space="preserve">39</t>
  </si>
  <si>
    <t xml:space="preserve">24</t>
  </si>
  <si>
    <t xml:space="preserve">20</t>
  </si>
  <si>
    <t xml:space="preserve">Short-term: Part-time employed</t>
  </si>
  <si>
    <t xml:space="preserve">Medium-term: Part-time employed</t>
  </si>
  <si>
    <t xml:space="preserve">1.6</t>
  </si>
  <si>
    <t xml:space="preserve">2.0</t>
  </si>
  <si>
    <t xml:space="preserve">6.1</t>
  </si>
  <si>
    <t xml:space="preserve">2.1</t>
  </si>
  <si>
    <t xml:space="preserve">4.8</t>
  </si>
  <si>
    <t xml:space="preserve">7.0</t>
  </si>
  <si>
    <t xml:space="preserve">18.3</t>
  </si>
  <si>
    <t xml:space="preserve">7.4</t>
  </si>
  <si>
    <t xml:space="preserve">9.7</t>
  </si>
  <si>
    <t xml:space="preserve">PARTEMP(_L)</t>
  </si>
  <si>
    <t xml:space="preserve">AWAYWORK = 1</t>
  </si>
  <si>
    <t xml:space="preserve">2.7</t>
  </si>
  <si>
    <t xml:space="preserve">6.8</t>
  </si>
  <si>
    <t xml:space="preserve">3.1</t>
  </si>
  <si>
    <t xml:space="preserve">11.0</t>
  </si>
  <si>
    <t xml:space="preserve">6.4</t>
  </si>
  <si>
    <t xml:space="preserve">1.3</t>
  </si>
  <si>
    <t xml:space="preserve">5.8</t>
  </si>
  <si>
    <t xml:space="preserve">3.4</t>
  </si>
  <si>
    <t xml:space="preserve">6.3</t>
  </si>
  <si>
    <t xml:space="preserve">1.8</t>
  </si>
  <si>
    <t xml:space="preserve">1.7</t>
  </si>
  <si>
    <t xml:space="preserve">7.3</t>
  </si>
  <si>
    <t xml:space="preserve">Short-term: Managers</t>
  </si>
  <si>
    <t xml:space="preserve">Medium-term: Managers</t>
  </si>
  <si>
    <t xml:space="preserve">Short-term: Professionals</t>
  </si>
  <si>
    <t xml:space="preserve">Medium-term: Professionals</t>
  </si>
  <si>
    <t xml:space="preserve">Short-term: All other occupations</t>
  </si>
  <si>
    <t xml:space="preserve">Medium-term: All other occupations</t>
  </si>
  <si>
    <t xml:space="preserve">Short-term: Total</t>
  </si>
  <si>
    <t xml:space="preserve">Medium-term: Total</t>
  </si>
  <si>
    <t xml:space="preserve">43.2</t>
  </si>
  <si>
    <t xml:space="preserve">63.0</t>
  </si>
  <si>
    <t xml:space="preserve">52.9</t>
  </si>
  <si>
    <t xml:space="preserve">31.8</t>
  </si>
  <si>
    <t xml:space="preserve">72.0</t>
  </si>
  <si>
    <t xml:space="preserve">22.9</t>
  </si>
  <si>
    <t xml:space="preserve">10.9</t>
  </si>
  <si>
    <t xml:space="preserve">19.0</t>
  </si>
  <si>
    <t xml:space="preserve">10.5</t>
  </si>
  <si>
    <t xml:space="preserve">47.8</t>
  </si>
  <si>
    <t xml:space="preserve">56.9</t>
  </si>
  <si>
    <t xml:space="preserve">44.9</t>
  </si>
  <si>
    <t xml:space="preserve">32.7</t>
  </si>
  <si>
    <t xml:space="preserve">9.9</t>
  </si>
  <si>
    <t xml:space="preserve">39.0</t>
  </si>
  <si>
    <t xml:space="preserve">54.2</t>
  </si>
  <si>
    <t xml:space="preserve">54.9</t>
  </si>
  <si>
    <t xml:space="preserve">35.9</t>
  </si>
  <si>
    <t xml:space="preserve">4.1</t>
  </si>
  <si>
    <t xml:space="preserve">46.7</t>
  </si>
  <si>
    <t xml:space="preserve">59.2</t>
  </si>
  <si>
    <t xml:space="preserve">49.3</t>
  </si>
  <si>
    <t xml:space="preserve">36.7</t>
  </si>
  <si>
    <t xml:space="preserve">0.0</t>
  </si>
  <si>
    <t xml:space="preserve">80.7</t>
  </si>
  <si>
    <t xml:space="preserve">25.0</t>
  </si>
  <si>
    <t xml:space="preserve">19.3</t>
  </si>
  <si>
    <t xml:space="preserve">0.5</t>
  </si>
  <si>
    <t xml:space="preserve">17.1</t>
  </si>
  <si>
    <t xml:space="preserve">7.2</t>
  </si>
  <si>
    <t xml:space="preserve">1.0</t>
  </si>
  <si>
    <t xml:space="preserve">5.9</t>
  </si>
  <si>
    <t xml:space="preserve">51.5</t>
  </si>
  <si>
    <t xml:space="preserve">55.1</t>
  </si>
  <si>
    <t xml:space="preserve">48.5</t>
  </si>
  <si>
    <t xml:space="preserve">1.1</t>
  </si>
  <si>
    <t xml:space="preserve">58.9</t>
  </si>
  <si>
    <t xml:space="preserve">40.0</t>
  </si>
  <si>
    <t xml:space="preserve">25.5</t>
  </si>
  <si>
    <t xml:space="preserve">0.8</t>
  </si>
  <si>
    <t xml:space="preserve">0.3</t>
  </si>
  <si>
    <t xml:space="preserve">16.2</t>
  </si>
  <si>
    <t xml:space="preserve">7.6</t>
  </si>
  <si>
    <t xml:space="preserve">9.4</t>
  </si>
  <si>
    <t xml:space="preserve">16.3</t>
  </si>
  <si>
    <t xml:space="preserve">50.8</t>
  </si>
  <si>
    <t xml:space="preserve">39.8</t>
  </si>
  <si>
    <t xml:space="preserve">22.1</t>
  </si>
  <si>
    <t xml:space="preserve">38.2</t>
  </si>
  <si>
    <t xml:space="preserve">56.4</t>
  </si>
  <si>
    <t xml:space="preserve">34.7</t>
  </si>
  <si>
    <t xml:space="preserve">5.6</t>
  </si>
  <si>
    <t xml:space="preserve">53.4</t>
  </si>
  <si>
    <t xml:space="preserve">63.8</t>
  </si>
  <si>
    <t xml:space="preserve">42.6</t>
  </si>
  <si>
    <t xml:space="preserve">30.6</t>
  </si>
  <si>
    <t xml:space="preserve">6.0</t>
  </si>
  <si>
    <t xml:space="preserve">36.9</t>
  </si>
  <si>
    <t xml:space="preserve">65.8</t>
  </si>
  <si>
    <t xml:space="preserve">57.1</t>
  </si>
  <si>
    <t xml:space="preserve">28.1</t>
  </si>
  <si>
    <t xml:space="preserve">36.5</t>
  </si>
  <si>
    <t xml:space="preserve">71.7</t>
  </si>
  <si>
    <t xml:space="preserve">56.8</t>
  </si>
  <si>
    <t xml:space="preserve">22.5</t>
  </si>
  <si>
    <t xml:space="preserve">9.6</t>
  </si>
  <si>
    <t xml:space="preserve">46.0</t>
  </si>
  <si>
    <t xml:space="preserve">54.1</t>
  </si>
  <si>
    <t xml:space="preserve">48.9</t>
  </si>
  <si>
    <t xml:space="preserve">36.3</t>
  </si>
  <si>
    <t xml:space="preserve">9.1</t>
  </si>
  <si>
    <t xml:space="preserve">46.1</t>
  </si>
  <si>
    <t xml:space="preserve">60.4</t>
  </si>
  <si>
    <t xml:space="preserve">48.3</t>
  </si>
  <si>
    <t xml:space="preserve">30.5</t>
  </si>
  <si>
    <t xml:space="preserve">13.9</t>
  </si>
  <si>
    <t xml:space="preserve">9.5</t>
  </si>
  <si>
    <t xml:space="preserve">33.3</t>
  </si>
  <si>
    <t xml:space="preserve">54.3</t>
  </si>
  <si>
    <t xml:space="preserve">40.8</t>
  </si>
  <si>
    <t xml:space="preserve">25.2</t>
  </si>
  <si>
    <t xml:space="preserve">Managers: ANZSCO(_L)_GRP = 1</t>
  </si>
  <si>
    <t xml:space="preserve">Professionals: ANZSCO(_L)_GRP = 2</t>
  </si>
  <si>
    <t xml:space="preserve">All other occupations: ANZSCO(_L)_GRP = 3-8</t>
  </si>
  <si>
    <t xml:space="preserve">All columns: GENEMP(_L) = 1, ANZSCO(_L)_GRP = 1-8</t>
  </si>
  <si>
    <t xml:space="preserve">69.8</t>
  </si>
  <si>
    <t xml:space="preserve">24.5</t>
  </si>
  <si>
    <t xml:space="preserve">23.3</t>
  </si>
  <si>
    <t xml:space="preserve">13.1</t>
  </si>
  <si>
    <t xml:space="preserve">14.8</t>
  </si>
  <si>
    <t xml:space="preserve">15.2</t>
  </si>
  <si>
    <t xml:space="preserve">14.1</t>
  </si>
  <si>
    <t xml:space="preserve">13.5</t>
  </si>
  <si>
    <t xml:space="preserve">64.6</t>
  </si>
  <si>
    <t xml:space="preserve">73.5</t>
  </si>
  <si>
    <t xml:space="preserve">21.4</t>
  </si>
  <si>
    <t xml:space="preserve">13.0</t>
  </si>
  <si>
    <t xml:space="preserve">55.6</t>
  </si>
  <si>
    <t xml:space="preserve">37.6</t>
  </si>
  <si>
    <t xml:space="preserve">26.8</t>
  </si>
  <si>
    <t xml:space="preserve">14.9</t>
  </si>
  <si>
    <t xml:space="preserve">16.1</t>
  </si>
  <si>
    <t xml:space="preserve">47.5</t>
  </si>
  <si>
    <t xml:space="preserve">9.8</t>
  </si>
  <si>
    <t xml:space="preserve">75.8</t>
  </si>
  <si>
    <t xml:space="preserve">15.9</t>
  </si>
  <si>
    <t xml:space="preserve">1.2</t>
  </si>
  <si>
    <t xml:space="preserve">1.5</t>
  </si>
  <si>
    <t xml:space="preserve">2.6</t>
  </si>
  <si>
    <t xml:space="preserve">15.4</t>
  </si>
  <si>
    <t xml:space="preserve">13.3</t>
  </si>
  <si>
    <t xml:space="preserve">0.7</t>
  </si>
  <si>
    <t xml:space="preserve">13.4</t>
  </si>
  <si>
    <t xml:space="preserve">39.6</t>
  </si>
  <si>
    <t xml:space="preserve">46.9</t>
  </si>
  <si>
    <t xml:space="preserve">42.5</t>
  </si>
  <si>
    <t xml:space="preserve">17.9</t>
  </si>
  <si>
    <t xml:space="preserve">15.0</t>
  </si>
  <si>
    <t xml:space="preserve">64.0</t>
  </si>
  <si>
    <t xml:space="preserve">21.1</t>
  </si>
  <si>
    <t xml:space="preserve">72.4</t>
  </si>
  <si>
    <t xml:space="preserve">21.8</t>
  </si>
  <si>
    <t xml:space="preserve">6.6</t>
  </si>
  <si>
    <t xml:space="preserve">76.5</t>
  </si>
  <si>
    <t xml:space="preserve">16.8</t>
  </si>
  <si>
    <t xml:space="preserve">10.8</t>
  </si>
  <si>
    <t xml:space="preserve">64.8</t>
  </si>
  <si>
    <t xml:space="preserve">27.7</t>
  </si>
  <si>
    <t xml:space="preserve">11.6</t>
  </si>
  <si>
    <t xml:space="preserve">11.5</t>
  </si>
  <si>
    <t xml:space="preserve">78.7</t>
  </si>
  <si>
    <t xml:space="preserve">72.9</t>
  </si>
  <si>
    <t xml:space="preserve">16.0</t>
  </si>
  <si>
    <t xml:space="preserve">15.6</t>
  </si>
  <si>
    <t xml:space="preserve">14.7</t>
  </si>
  <si>
    <t xml:space="preserve">22.0</t>
  </si>
  <si>
    <t xml:space="preserve">59.4</t>
  </si>
  <si>
    <t xml:space="preserve">57.2</t>
  </si>
  <si>
    <t xml:space="preserve">25.9</t>
  </si>
  <si>
    <t xml:space="preserve">20.8</t>
  </si>
  <si>
    <t xml:space="preserve">12.9</t>
  </si>
  <si>
    <t xml:space="preserve">11.4</t>
  </si>
  <si>
    <t xml:space="preserve">8.0</t>
  </si>
  <si>
    <t xml:space="preserve">82.6</t>
  </si>
  <si>
    <t xml:space="preserve">10.7</t>
  </si>
  <si>
    <t xml:space="preserve">80.2</t>
  </si>
  <si>
    <t xml:space="preserve">9.2</t>
  </si>
  <si>
    <t xml:space="preserve">7.7</t>
  </si>
  <si>
    <t xml:space="preserve">13.2</t>
  </si>
  <si>
    <t xml:space="preserve">8.4</t>
  </si>
  <si>
    <t xml:space="preserve">6.5</t>
  </si>
  <si>
    <t xml:space="preserve">12.0</t>
  </si>
  <si>
    <t xml:space="preserve">17.4</t>
  </si>
  <si>
    <t xml:space="preserve">18.7</t>
  </si>
  <si>
    <t xml:space="preserve">76.8</t>
  </si>
  <si>
    <t xml:space="preserve">23.1</t>
  </si>
  <si>
    <t xml:space="preserve">10.1</t>
  </si>
  <si>
    <t xml:space="preserve">12.6</t>
  </si>
  <si>
    <t xml:space="preserve">12.1</t>
  </si>
  <si>
    <t xml:space="preserve">81.3</t>
  </si>
  <si>
    <t xml:space="preserve">33.1</t>
  </si>
  <si>
    <t xml:space="preserve">24.0</t>
  </si>
  <si>
    <t xml:space="preserve">79.7</t>
  </si>
  <si>
    <t xml:space="preserve">15.8</t>
  </si>
  <si>
    <t xml:space="preserve">8.9</t>
  </si>
  <si>
    <t xml:space="preserve">11.9</t>
  </si>
  <si>
    <t xml:space="preserve">55.3</t>
  </si>
  <si>
    <t xml:space="preserve">37.4</t>
  </si>
  <si>
    <t xml:space="preserve">29.2</t>
  </si>
  <si>
    <t xml:space="preserve">44.3</t>
  </si>
  <si>
    <t xml:space="preserve">33.9</t>
  </si>
  <si>
    <t xml:space="preserve">4.4</t>
  </si>
  <si>
    <t xml:space="preserve">56.1</t>
  </si>
  <si>
    <t xml:space="preserve">59.9</t>
  </si>
  <si>
    <t xml:space="preserve">39.7</t>
  </si>
  <si>
    <t xml:space="preserve">35.7</t>
  </si>
  <si>
    <t xml:space="preserve">10.2</t>
  </si>
  <si>
    <t xml:space="preserve">14.5</t>
  </si>
  <si>
    <t xml:space="preserve">58.7</t>
  </si>
  <si>
    <t xml:space="preserve">53.3</t>
  </si>
  <si>
    <t xml:space="preserve">41.3</t>
  </si>
  <si>
    <t xml:space="preserve">78.8</t>
  </si>
  <si>
    <t xml:space="preserve">21.2</t>
  </si>
  <si>
    <t xml:space="preserve">16.9</t>
  </si>
  <si>
    <t xml:space="preserve">63.6</t>
  </si>
  <si>
    <t xml:space="preserve">30.8</t>
  </si>
  <si>
    <t xml:space="preserve">19.5</t>
  </si>
  <si>
    <t xml:space="preserve">51.8</t>
  </si>
  <si>
    <t xml:space="preserve">65.3</t>
  </si>
  <si>
    <t xml:space="preserve">41.0</t>
  </si>
  <si>
    <t xml:space="preserve">27.8</t>
  </si>
  <si>
    <t xml:space="preserve">60.7</t>
  </si>
  <si>
    <t xml:space="preserve">33.7</t>
  </si>
  <si>
    <t xml:space="preserve">25.1</t>
  </si>
  <si>
    <t xml:space="preserve">8.2</t>
  </si>
  <si>
    <t xml:space="preserve">69.4</t>
  </si>
  <si>
    <t xml:space="preserve">45.8</t>
  </si>
  <si>
    <t xml:space="preserve">23.2</t>
  </si>
  <si>
    <t xml:space="preserve">42.8</t>
  </si>
  <si>
    <t xml:space="preserve">49.8</t>
  </si>
  <si>
    <t xml:space="preserve">18.9</t>
  </si>
  <si>
    <t xml:space="preserve">11.1</t>
  </si>
  <si>
    <t xml:space="preserve">38.3</t>
  </si>
  <si>
    <t xml:space="preserve">57.8</t>
  </si>
  <si>
    <t xml:space="preserve">65.5</t>
  </si>
  <si>
    <t xml:space="preserve">35.4</t>
  </si>
  <si>
    <t xml:space="preserve">23.6</t>
  </si>
  <si>
    <t xml:space="preserve">50.0</t>
  </si>
  <si>
    <t xml:space="preserve">7.8</t>
  </si>
  <si>
    <t xml:space="preserve">65.0</t>
  </si>
  <si>
    <t xml:space="preserve">71.0</t>
  </si>
  <si>
    <t xml:space="preserve">29.1</t>
  </si>
  <si>
    <t xml:space="preserve">All columns: FULLEMP(_L) = 1, ANZSCO(_L)_GRP = 1-8</t>
  </si>
  <si>
    <t xml:space="preserve">19.1</t>
  </si>
  <si>
    <t xml:space="preserve">19.6</t>
  </si>
  <si>
    <t xml:space="preserve">15.1</t>
  </si>
  <si>
    <t xml:space="preserve">67.0</t>
  </si>
  <si>
    <t xml:space="preserve">18.8</t>
  </si>
  <si>
    <t xml:space="preserve">12.7</t>
  </si>
  <si>
    <t xml:space="preserve">60.8</t>
  </si>
  <si>
    <t xml:space="preserve">62.2</t>
  </si>
  <si>
    <t xml:space="preserve">32.4</t>
  </si>
  <si>
    <t xml:space="preserve">17.3</t>
  </si>
  <si>
    <t xml:space="preserve">48.1</t>
  </si>
  <si>
    <t xml:space="preserve">34.6</t>
  </si>
  <si>
    <t xml:space="preserve">72.7</t>
  </si>
  <si>
    <t xml:space="preserve">0.6</t>
  </si>
  <si>
    <t xml:space="preserve">1.9</t>
  </si>
  <si>
    <t xml:space="preserve">75.0</t>
  </si>
  <si>
    <t xml:space="preserve">0.9</t>
  </si>
  <si>
    <t xml:space="preserve">42.3</t>
  </si>
  <si>
    <t xml:space="preserve">49.0</t>
  </si>
  <si>
    <t xml:space="preserve">41.5</t>
  </si>
  <si>
    <t xml:space="preserve">12.2</t>
  </si>
  <si>
    <t xml:space="preserve">64.7</t>
  </si>
  <si>
    <t xml:space="preserve">23.8</t>
  </si>
  <si>
    <t xml:space="preserve">8.7</t>
  </si>
  <si>
    <t xml:space="preserve">66.4</t>
  </si>
  <si>
    <t xml:space="preserve">25.4</t>
  </si>
  <si>
    <t xml:space="preserve">75.4</t>
  </si>
  <si>
    <t xml:space="preserve">27.0</t>
  </si>
  <si>
    <t xml:space="preserve">55.7</t>
  </si>
  <si>
    <t xml:space="preserve">19.8</t>
  </si>
  <si>
    <t xml:space="preserve">14.3</t>
  </si>
  <si>
    <t xml:space="preserve">80.4</t>
  </si>
  <si>
    <t xml:space="preserve">79.5</t>
  </si>
  <si>
    <t xml:space="preserve">72.5</t>
  </si>
  <si>
    <t xml:space="preserve">10.6</t>
  </si>
  <si>
    <t xml:space="preserve">17.5</t>
  </si>
  <si>
    <t xml:space="preserve">26.5</t>
  </si>
  <si>
    <t xml:space="preserve">79.8</t>
  </si>
  <si>
    <t xml:space="preserve">8.8</t>
  </si>
  <si>
    <t xml:space="preserve">Extent to which skills and education not fully utilised : Short-term FTE %</t>
  </si>
  <si>
    <t xml:space="preserve">Extent to which skills and education not fully utilised : Medium-term FTE %</t>
  </si>
  <si>
    <t xml:space="preserve">Extent to which skills and education not fully utilised : Short-term OE %</t>
  </si>
  <si>
    <t xml:space="preserve">Extent to which skills and education not fully utilised : Medium-term OE %</t>
  </si>
  <si>
    <t xml:space="preserve">Main reason – no suitable jobs in my area of expertise : Short-term FTE %</t>
  </si>
  <si>
    <t xml:space="preserve">Main reason – no suitable jobs in my area of expertise : Medium-term FTE %</t>
  </si>
  <si>
    <t xml:space="preserve">Main reason – no suitable jobs in my area of expertise : Short-term OE %</t>
  </si>
  <si>
    <t xml:space="preserve">Main reason – no suitable jobs in my area of expertise : Medium-term OE %</t>
  </si>
  <si>
    <t xml:space="preserve">36.4</t>
  </si>
  <si>
    <t xml:space="preserve">26.2</t>
  </si>
  <si>
    <t xml:space="preserve">35.2</t>
  </si>
  <si>
    <t xml:space="preserve">30.9</t>
  </si>
  <si>
    <t xml:space="preserve">16.6</t>
  </si>
  <si>
    <t xml:space="preserve">20.0</t>
  </si>
  <si>
    <t xml:space="preserve">25.7</t>
  </si>
  <si>
    <t xml:space="preserve">18.6</t>
  </si>
  <si>
    <t xml:space="preserve">32.9</t>
  </si>
  <si>
    <t xml:space="preserve">21.0</t>
  </si>
  <si>
    <t xml:space="preserve">14.4</t>
  </si>
  <si>
    <t xml:space="preserve">8.5</t>
  </si>
  <si>
    <t xml:space="preserve">8.6</t>
  </si>
  <si>
    <t xml:space="preserve">24.7</t>
  </si>
  <si>
    <t xml:space="preserve">20.1</t>
  </si>
  <si>
    <t xml:space="preserve">20.2</t>
  </si>
  <si>
    <t xml:space="preserve">21.6</t>
  </si>
  <si>
    <t xml:space="preserve">35.0</t>
  </si>
  <si>
    <t xml:space="preserve">5.5</t>
  </si>
  <si>
    <t xml:space="preserve">24.2</t>
  </si>
  <si>
    <t xml:space="preserve">36.0</t>
  </si>
  <si>
    <t xml:space="preserve">27.6</t>
  </si>
  <si>
    <t xml:space="preserve">30.2</t>
  </si>
  <si>
    <t xml:space="preserve">29.4</t>
  </si>
  <si>
    <t xml:space="preserve">17.7</t>
  </si>
  <si>
    <t xml:space="preserve">43.4</t>
  </si>
  <si>
    <t xml:space="preserve">24.6</t>
  </si>
  <si>
    <t xml:space="preserve">11.7</t>
  </si>
  <si>
    <t xml:space="preserve">22.7</t>
  </si>
  <si>
    <t xml:space="preserve">15.5</t>
  </si>
  <si>
    <t xml:space="preserve">25.6</t>
  </si>
  <si>
    <t xml:space="preserve">16.5</t>
  </si>
  <si>
    <t xml:space="preserve">12.5</t>
  </si>
  <si>
    <t xml:space="preserve">27.9</t>
  </si>
  <si>
    <t xml:space="preserve">17.8</t>
  </si>
  <si>
    <t xml:space="preserve">18.5</t>
  </si>
  <si>
    <t xml:space="preserve">29.6</t>
  </si>
  <si>
    <t xml:space="preserve">35.5</t>
  </si>
  <si>
    <t xml:space="preserve">19.7</t>
  </si>
  <si>
    <t xml:space="preserve">20.9</t>
  </si>
  <si>
    <t xml:space="preserve">11.3</t>
  </si>
  <si>
    <t xml:space="preserve">21.3</t>
  </si>
  <si>
    <t xml:space="preserve">18.1</t>
  </si>
  <si>
    <t xml:space="preserve">28.9</t>
  </si>
  <si>
    <t xml:space="preserve">34.3</t>
  </si>
  <si>
    <t xml:space="preserve">29.9</t>
  </si>
  <si>
    <t xml:space="preserve">37.3</t>
  </si>
  <si>
    <t xml:space="preserve">37.5</t>
  </si>
  <si>
    <t xml:space="preserve">18.2</t>
  </si>
  <si>
    <t xml:space="preserve">37.8</t>
  </si>
  <si>
    <t xml:space="preserve">51.2</t>
  </si>
  <si>
    <t xml:space="preserve">15.3</t>
  </si>
  <si>
    <t xml:space="preserve">21.7</t>
  </si>
  <si>
    <t xml:space="preserve">41.9</t>
  </si>
  <si>
    <t xml:space="preserve">47.6</t>
  </si>
  <si>
    <t xml:space="preserve">22.4</t>
  </si>
  <si>
    <t xml:space="preserve">40.6</t>
  </si>
  <si>
    <t xml:space="preserve">26.7</t>
  </si>
  <si>
    <t xml:space="preserve">SPOQSCL(_L)</t>
  </si>
  <si>
    <t xml:space="preserve">Main reason: RSOVRQ(_L) = 3</t>
  </si>
  <si>
    <t xml:space="preserve">FTE: FULLEMP(_L) =1</t>
  </si>
  <si>
    <t xml:space="preserve">OE: GENEMP(_L) =1</t>
  </si>
  <si>
    <t xml:space="preserve">32.1</t>
  </si>
  <si>
    <t xml:space="preserve">40.2</t>
  </si>
  <si>
    <t xml:space="preserve">17.2</t>
  </si>
  <si>
    <t xml:space="preserve">26.1</t>
  </si>
  <si>
    <t xml:space="preserve">40.3</t>
  </si>
  <si>
    <t xml:space="preserve">34.8</t>
  </si>
  <si>
    <t xml:space="preserve">16.7</t>
  </si>
  <si>
    <t xml:space="preserve">21.5</t>
  </si>
  <si>
    <t xml:space="preserve">24.3</t>
  </si>
  <si>
    <t xml:space="preserve">47.0</t>
  </si>
  <si>
    <t xml:space="preserve">40.7</t>
  </si>
  <si>
    <t xml:space="preserve">23.5</t>
  </si>
  <si>
    <t xml:space="preserve">23.9</t>
  </si>
  <si>
    <t xml:space="preserve">22.2</t>
  </si>
  <si>
    <t xml:space="preserve">10.4</t>
  </si>
  <si>
    <t xml:space="preserve">21.9</t>
  </si>
  <si>
    <t xml:space="preserve">23.7</t>
  </si>
  <si>
    <t xml:space="preserve">8.1</t>
  </si>
  <si>
    <t xml:space="preserve">39.1</t>
  </si>
  <si>
    <t xml:space="preserve">34.4</t>
  </si>
  <si>
    <t xml:space="preserve">35.1</t>
  </si>
  <si>
    <t xml:space="preserve">33.8</t>
  </si>
  <si>
    <t xml:space="preserve">29.7</t>
  </si>
  <si>
    <t xml:space="preserve">38.9</t>
  </si>
  <si>
    <t xml:space="preserve">33.0</t>
  </si>
  <si>
    <t xml:space="preserve">23.4</t>
  </si>
  <si>
    <t xml:space="preserve">16.4</t>
  </si>
  <si>
    <t xml:space="preserve">29.3</t>
  </si>
  <si>
    <t xml:space="preserve">20.7</t>
  </si>
  <si>
    <t xml:space="preserve">33.5</t>
  </si>
  <si>
    <t xml:space="preserve">34.9</t>
  </si>
  <si>
    <t xml:space="preserve">20.5</t>
  </si>
  <si>
    <t xml:space="preserve">37.9</t>
  </si>
  <si>
    <t xml:space="preserve">32.6</t>
  </si>
  <si>
    <t xml:space="preserve">30.1</t>
  </si>
  <si>
    <t xml:space="preserve">42.9</t>
  </si>
  <si>
    <t xml:space="preserve">44.1</t>
  </si>
  <si>
    <t xml:space="preserve">26.0</t>
  </si>
  <si>
    <t xml:space="preserve">28.7</t>
  </si>
  <si>
    <t xml:space="preserve">31.0</t>
  </si>
  <si>
    <t xml:space="preserve">25.8</t>
  </si>
  <si>
    <t xml:space="preserve">29.5</t>
  </si>
  <si>
    <t xml:space="preserve">26.9</t>
  </si>
  <si>
    <t xml:space="preserve">24.4</t>
  </si>
  <si>
    <t xml:space="preserve">37.1</t>
  </si>
  <si>
    <t xml:space="preserve">24.8</t>
  </si>
  <si>
    <t xml:space="preserve">19.2</t>
  </si>
  <si>
    <t xml:space="preserve">32.0</t>
  </si>
  <si>
    <t xml:space="preserve">38.0</t>
  </si>
  <si>
    <t xml:space="preserve">28.8</t>
  </si>
  <si>
    <t xml:space="preserve">23.0</t>
  </si>
  <si>
    <t xml:space="preserve">38.8</t>
  </si>
  <si>
    <t xml:space="preserve">39.4</t>
  </si>
  <si>
    <t xml:space="preserve">25.3</t>
  </si>
  <si>
    <t xml:space="preserve">28.4</t>
  </si>
  <si>
    <t xml:space="preserve">27.1</t>
  </si>
  <si>
    <t xml:space="preserve">40.9</t>
  </si>
  <si>
    <t xml:space="preserve">30.4</t>
  </si>
  <si>
    <t xml:space="preserve">26.4</t>
  </si>
  <si>
    <t xml:space="preserve">27.3</t>
  </si>
  <si>
    <t xml:space="preserve">22.6</t>
  </si>
  <si>
    <t xml:space="preserve">Personal factors</t>
  </si>
  <si>
    <t xml:space="preserve">Studying</t>
  </si>
  <si>
    <t xml:space="preserve">I'm satisfied with my current job</t>
  </si>
  <si>
    <t xml:space="preserve">For financial reasons</t>
  </si>
  <si>
    <t xml:space="preserve">Caring for children or family member</t>
  </si>
  <si>
    <t xml:space="preserve">Long-term health condition or disability</t>
  </si>
  <si>
    <t xml:space="preserve">44.2</t>
  </si>
  <si>
    <t xml:space="preserve">Labour market factors</t>
  </si>
  <si>
    <t xml:space="preserve">No suitable jobs in my area of expertise</t>
  </si>
  <si>
    <t xml:space="preserve">No suitable jobs in my local area</t>
  </si>
  <si>
    <t xml:space="preserve">Considered to be too young by employers</t>
  </si>
  <si>
    <t xml:space="preserve">Considered to be too old by employers</t>
  </si>
  <si>
    <t xml:space="preserve">Not enough work experience</t>
  </si>
  <si>
    <t xml:space="preserve">No jobs with a suitable number of hours</t>
  </si>
  <si>
    <t xml:space="preserve">Cannot find a job</t>
  </si>
  <si>
    <t xml:space="preserve">0.4</t>
  </si>
  <si>
    <t xml:space="preserve">I had to change jobs due to COVID-19</t>
  </si>
  <si>
    <t xml:space="preserve">45.0</t>
  </si>
  <si>
    <t xml:space="preserve">41.7</t>
  </si>
  <si>
    <t xml:space="preserve">Other</t>
  </si>
  <si>
    <t xml:space="preserve">Entry level job/career stepping stone</t>
  </si>
  <si>
    <t xml:space="preserve">Short-term illness or injury</t>
  </si>
  <si>
    <t xml:space="preserve">Travelling / gap year</t>
  </si>
  <si>
    <t xml:space="preserve">0.1</t>
  </si>
  <si>
    <t xml:space="preserve">Do not have permanent residency</t>
  </si>
  <si>
    <t xml:space="preserve">Did not mention that I have more skills or education than are needed to do my current job</t>
  </si>
  <si>
    <t xml:space="preserve">Not sure what I want to do / still figuring it out</t>
  </si>
  <si>
    <t xml:space="preserve">Already working in this job prior to obtaining skills or education</t>
  </si>
  <si>
    <t xml:space="preserve">Working in own / family business</t>
  </si>
  <si>
    <t xml:space="preserve">Haven't started looking for work yet/only just finished studying</t>
  </si>
  <si>
    <t xml:space="preserve">Changing jobs/careers</t>
  </si>
  <si>
    <t xml:space="preserve">My job is temporary/casual</t>
  </si>
  <si>
    <t xml:space="preserve">0.2</t>
  </si>
  <si>
    <t xml:space="preserve">Other (Please specify)</t>
  </si>
  <si>
    <t xml:space="preserve">I have skills that are not required in my current job</t>
  </si>
  <si>
    <t xml:space="preserve">Extent to which skills and education are not fully utilised</t>
  </si>
  <si>
    <t xml:space="preserve">RSOVRQ_L</t>
  </si>
  <si>
    <t xml:space="preserve">Row filters:</t>
  </si>
  <si>
    <t xml:space="preserve">All rows: SPOQSCL_L = 100</t>
  </si>
  <si>
    <t xml:space="preserve">31.5</t>
  </si>
  <si>
    <t xml:space="preserve">1.4</t>
  </si>
  <si>
    <t xml:space="preserve">30.7</t>
  </si>
  <si>
    <t xml:space="preserve">28.0</t>
  </si>
  <si>
    <t xml:space="preserve">37.2</t>
  </si>
  <si>
    <t xml:space="preserve">50.6</t>
  </si>
  <si>
    <t xml:space="preserve">14.0</t>
  </si>
  <si>
    <t xml:space="preserve">11.2</t>
  </si>
  <si>
    <t xml:space="preserve">27.5</t>
  </si>
  <si>
    <t xml:space="preserve">39.2</t>
  </si>
  <si>
    <t xml:space="preserve">19.9</t>
  </si>
  <si>
    <t xml:space="preserve">48.4</t>
  </si>
  <si>
    <t xml:space="preserve">12.4</t>
  </si>
  <si>
    <t xml:space="preserve">Short-term: OE</t>
  </si>
  <si>
    <t xml:space="preserve">Medium-term: OE</t>
  </si>
  <si>
    <t xml:space="preserve">Australian Catholic University</t>
  </si>
  <si>
    <t xml:space="preserve">73.9 (70.2, 77.3)</t>
  </si>
  <si>
    <t xml:space="preserve">94.1 (92.0, 95.7)</t>
  </si>
  <si>
    <t xml:space="preserve">89.8 (87.6, 91.6)</t>
  </si>
  <si>
    <t xml:space="preserve">95.0 (93.3, 96.3)</t>
  </si>
  <si>
    <t xml:space="preserve">Avondale University</t>
  </si>
  <si>
    <t xml:space="preserve">Bond University</t>
  </si>
  <si>
    <t xml:space="preserve">80.8 (65.4, 90.4)</t>
  </si>
  <si>
    <t xml:space="preserve">96.8 (86.0, 100.0)</t>
  </si>
  <si>
    <t xml:space="preserve">73.7 (60.9, 83.3)</t>
  </si>
  <si>
    <t xml:space="preserve">94.6 (84.5, 98.6)</t>
  </si>
  <si>
    <t xml:space="preserve">Central Queensland University</t>
  </si>
  <si>
    <t xml:space="preserve">71.7 (65.6, 77.1)</t>
  </si>
  <si>
    <t xml:space="preserve">87.2 (82.2, 91.0)</t>
  </si>
  <si>
    <t xml:space="preserve">84.7 (80.3, 88.3)</t>
  </si>
  <si>
    <t xml:space="preserve">93.1 (89.7, 95.4)</t>
  </si>
  <si>
    <t xml:space="preserve">Charles Darwin University</t>
  </si>
  <si>
    <t xml:space="preserve">87.1 (80.1, 91.8)</t>
  </si>
  <si>
    <t xml:space="preserve">91.5 (85.6, 95.0)</t>
  </si>
  <si>
    <t xml:space="preserve">95.1 (90.9, 97.4)</t>
  </si>
  <si>
    <t xml:space="preserve">91.9 (87.0, 94.9)</t>
  </si>
  <si>
    <t xml:space="preserve">Charles Sturt University</t>
  </si>
  <si>
    <t xml:space="preserve">86.6 (83.6, 89.0)</t>
  </si>
  <si>
    <t xml:space="preserve">95.6 (93.7, 97.0)</t>
  </si>
  <si>
    <t xml:space="preserve">94.6 (92.7, 95.9)</t>
  </si>
  <si>
    <t xml:space="preserve">96.4 (94.7, 97.5)</t>
  </si>
  <si>
    <t xml:space="preserve">Curtin University</t>
  </si>
  <si>
    <t xml:space="preserve">67.3 (63.6, 70.9)</t>
  </si>
  <si>
    <t xml:space="preserve">92.7 (90.4, 94.5)</t>
  </si>
  <si>
    <t xml:space="preserve">85.4 (82.8, 87.7)</t>
  </si>
  <si>
    <t xml:space="preserve">94.8 (93.0, 96.1)</t>
  </si>
  <si>
    <t xml:space="preserve">Deakin University</t>
  </si>
  <si>
    <t xml:space="preserve">72.7 (69.9, 75.3)</t>
  </si>
  <si>
    <t xml:space="preserve">92.5 (90.9, 93.9)</t>
  </si>
  <si>
    <t xml:space="preserve">89.1 (87.4, 90.5)</t>
  </si>
  <si>
    <t xml:space="preserve">94.4 (93.2, 95.4)</t>
  </si>
  <si>
    <t xml:space="preserve">Edith Cowan University</t>
  </si>
  <si>
    <t xml:space="preserve">62.0 (57.4, 66.4)</t>
  </si>
  <si>
    <t xml:space="preserve">93.0 (90.3, 95.0)</t>
  </si>
  <si>
    <t xml:space="preserve">82.2 (78.9, 85.0)</t>
  </si>
  <si>
    <t xml:space="preserve">95.8 (93.8, 97.1)</t>
  </si>
  <si>
    <t xml:space="preserve">Federation University Australia</t>
  </si>
  <si>
    <t xml:space="preserve">67.5 (60.5, 73.7)</t>
  </si>
  <si>
    <t xml:space="preserve">88.9 (84.0, 92.3)</t>
  </si>
  <si>
    <t xml:space="preserve">85.7 (81.6, 88.9)</t>
  </si>
  <si>
    <t xml:space="preserve">93.8 (90.6, 95.8)</t>
  </si>
  <si>
    <t xml:space="preserve">Flinders University</t>
  </si>
  <si>
    <t xml:space="preserve">64.6 (59.9, 69.0)</t>
  </si>
  <si>
    <t xml:space="preserve">87.5 (84.2, 90.2)</t>
  </si>
  <si>
    <t xml:space="preserve">86.1 (83.1, 88.6)</t>
  </si>
  <si>
    <t xml:space="preserve">92.0 (89.6, 93.9)</t>
  </si>
  <si>
    <t xml:space="preserve">Griffith University</t>
  </si>
  <si>
    <t xml:space="preserve">67.3 (63.8, 70.6)</t>
  </si>
  <si>
    <t xml:space="preserve">90.9 (88.6, 92.7)</t>
  </si>
  <si>
    <t xml:space="preserve">87.8 (85.6, 89.7)</t>
  </si>
  <si>
    <t xml:space="preserve">93.4 (91.7, 94.8)</t>
  </si>
  <si>
    <t xml:space="preserve">James Cook University</t>
  </si>
  <si>
    <t xml:space="preserve">75.7 (70.8, 80.0)</t>
  </si>
  <si>
    <t xml:space="preserve">88.2 (84.2, 91.3)</t>
  </si>
  <si>
    <t xml:space="preserve">87.6 (84.1, 90.3)</t>
  </si>
  <si>
    <t xml:space="preserve">90.3 (87.1, 92.8)</t>
  </si>
  <si>
    <t xml:space="preserve">La Trobe University</t>
  </si>
  <si>
    <t xml:space="preserve">67.5 (63.2, 71.5)</t>
  </si>
  <si>
    <t xml:space="preserve">93.7 (91.3, 95.4)</t>
  </si>
  <si>
    <t xml:space="preserve">86.3 (83.7, 88.6)</t>
  </si>
  <si>
    <t xml:space="preserve">94.8 (93.0, 96.2)</t>
  </si>
  <si>
    <t xml:space="preserve">Macquarie University</t>
  </si>
  <si>
    <t xml:space="preserve">92.1 (89.5, 94.0)</t>
  </si>
  <si>
    <t xml:space="preserve">84.9 (82.0, 87.3)</t>
  </si>
  <si>
    <t xml:space="preserve">94.4 (92.4, 95.9)</t>
  </si>
  <si>
    <t xml:space="preserve">Monash University</t>
  </si>
  <si>
    <t xml:space="preserve">73.0 (70.3, 75.6)</t>
  </si>
  <si>
    <t xml:space="preserve">93.3 (91.8, 94.6)</t>
  </si>
  <si>
    <t xml:space="preserve">94.2 (92.9, 95.2)</t>
  </si>
  <si>
    <t xml:space="preserve">Murdoch University</t>
  </si>
  <si>
    <t xml:space="preserve">56.5 (50.7, 62.1)</t>
  </si>
  <si>
    <t xml:space="preserve">88.8 (84.5, 92.0)</t>
  </si>
  <si>
    <t xml:space="preserve">78.8 (74.4, 82.5)</t>
  </si>
  <si>
    <t xml:space="preserve">93.8 (90.8, 95.8)</t>
  </si>
  <si>
    <t xml:space="preserve">Queensland University of Technology</t>
  </si>
  <si>
    <t xml:space="preserve">69.9 (66.9, 72.6)</t>
  </si>
  <si>
    <t xml:space="preserve">94.9 (93.4, 96.1)</t>
  </si>
  <si>
    <t xml:space="preserve">88.7 (86.8, 90.3)</t>
  </si>
  <si>
    <t xml:space="preserve">96.7 (95.5, 97.5)</t>
  </si>
  <si>
    <t xml:space="preserve">RMIT University</t>
  </si>
  <si>
    <t xml:space="preserve">66.3 (62.7, 69.7)</t>
  </si>
  <si>
    <t xml:space="preserve">90.8 (88.5, 92.6)</t>
  </si>
  <si>
    <t xml:space="preserve">82.2 (79.6, 84.5)</t>
  </si>
  <si>
    <t xml:space="preserve">93.5 (91.8, 94.9)</t>
  </si>
  <si>
    <t xml:space="preserve">Southern Cross University</t>
  </si>
  <si>
    <t xml:space="preserve">77.3 (71.0, 82.4)</t>
  </si>
  <si>
    <t xml:space="preserve">92.5 (88.0, 95.4)</t>
  </si>
  <si>
    <t xml:space="preserve">88.8 (84.8, 91.8)</t>
  </si>
  <si>
    <t xml:space="preserve">95.4 (92.3, 97.2)</t>
  </si>
  <si>
    <t xml:space="preserve">Swinburne University of Technology</t>
  </si>
  <si>
    <t xml:space="preserve">71.8 (67.9, 75.3)</t>
  </si>
  <si>
    <t xml:space="preserve">91.0 (88.4, 93.1)</t>
  </si>
  <si>
    <t xml:space="preserve">83.0 (80.1, 85.6)</t>
  </si>
  <si>
    <t xml:space="preserve">93.0 (90.8, 94.6)</t>
  </si>
  <si>
    <t xml:space="preserve">The Australian National University</t>
  </si>
  <si>
    <t xml:space="preserve">66.5 (61.3, 71.3)</t>
  </si>
  <si>
    <t xml:space="preserve">94.8 (92.1, 96.5)</t>
  </si>
  <si>
    <t xml:space="preserve">85.6 (82.3, 88.4)</t>
  </si>
  <si>
    <t xml:space="preserve">93.4 (90.9, 95.3)</t>
  </si>
  <si>
    <t xml:space="preserve">The University of Adelaide</t>
  </si>
  <si>
    <t xml:space="preserve">62.9 (58.1, 67.4)</t>
  </si>
  <si>
    <t xml:space="preserve">87.8 (84.7, 90.3)</t>
  </si>
  <si>
    <t xml:space="preserve">83.3 (80.1, 86.1)</t>
  </si>
  <si>
    <t xml:space="preserve">91.2 (88.7, 93.1)</t>
  </si>
  <si>
    <t xml:space="preserve">The University of Melbourne</t>
  </si>
  <si>
    <t xml:space="preserve">57.5 (53.1, 61.9)</t>
  </si>
  <si>
    <t xml:space="preserve">87.5 (84.7, 89.7)</t>
  </si>
  <si>
    <t xml:space="preserve">83.6 (81.1, 85.9)</t>
  </si>
  <si>
    <t xml:space="preserve">90.3 (88.3, 92.0)</t>
  </si>
  <si>
    <t xml:space="preserve">The University of Notre Dame Australia</t>
  </si>
  <si>
    <t xml:space="preserve">75.7 (68.6, 81.5)</t>
  </si>
  <si>
    <t xml:space="preserve">90.4 (85.0, 94.0)</t>
  </si>
  <si>
    <t xml:space="preserve">90.7 (86.1, 93.8)</t>
  </si>
  <si>
    <t xml:space="preserve">95.1 (91.2, 97.3)</t>
  </si>
  <si>
    <t xml:space="preserve">The University of Queensland</t>
  </si>
  <si>
    <t xml:space="preserve">73.6 (70.9, 76.2)</t>
  </si>
  <si>
    <t xml:space="preserve">93.6 (92.0, 94.9)</t>
  </si>
  <si>
    <t xml:space="preserve">87.8 (86.0, 89.4)</t>
  </si>
  <si>
    <t xml:space="preserve">94.9 (93.6, 95.9)</t>
  </si>
  <si>
    <t xml:space="preserve">The University of South Australia</t>
  </si>
  <si>
    <t xml:space="preserve">72.5 (68.1, 76.4)</t>
  </si>
  <si>
    <t xml:space="preserve">93.0 (90.2, 95.0)</t>
  </si>
  <si>
    <t xml:space="preserve">90.0 (87.3, 92.1)</t>
  </si>
  <si>
    <t xml:space="preserve">94.9 (92.8, 96.4)</t>
  </si>
  <si>
    <t xml:space="preserve">The University of Sydney</t>
  </si>
  <si>
    <t xml:space="preserve">77.8 (74.7, 80.5)</t>
  </si>
  <si>
    <t xml:space="preserve">95.1 (93.4, 96.3)</t>
  </si>
  <si>
    <t xml:space="preserve">88.4 (86.3, 90.2)</t>
  </si>
  <si>
    <t xml:space="preserve">94.5 (92.9, 95.7)</t>
  </si>
  <si>
    <t xml:space="preserve">The University of Western Australia</t>
  </si>
  <si>
    <t xml:space="preserve">60.3 (53.4, 66.8)</t>
  </si>
  <si>
    <t xml:space="preserve">88.9 (84.8, 91.9)</t>
  </si>
  <si>
    <t xml:space="preserve">80.9 (76.5, 84.6)</t>
  </si>
  <si>
    <t xml:space="preserve">93.2 (90.2, 95.3)</t>
  </si>
  <si>
    <t xml:space="preserve">Torrens University</t>
  </si>
  <si>
    <t xml:space="preserve">58.8 (51.6, 65.6)</t>
  </si>
  <si>
    <t xml:space="preserve">85.0 (79.4, 89.1)</t>
  </si>
  <si>
    <t xml:space="preserve">82.3 (77.2, 86.4)</t>
  </si>
  <si>
    <t xml:space="preserve">91.6 (87.6, 94.3)</t>
  </si>
  <si>
    <t xml:space="preserve">University of Canberra</t>
  </si>
  <si>
    <t xml:space="preserve">74.9 (69.8, 79.3)</t>
  </si>
  <si>
    <t xml:space="preserve">91.9 (88.5, 94.3)</t>
  </si>
  <si>
    <t xml:space="preserve">87.3 (83.8, 90.0)</t>
  </si>
  <si>
    <t xml:space="preserve">92.5 (89.6, 94.6)</t>
  </si>
  <si>
    <t xml:space="preserve">University of Divinity</t>
  </si>
  <si>
    <t xml:space="preserve">University of New England</t>
  </si>
  <si>
    <t xml:space="preserve">78.7 (74.8, 82.0)</t>
  </si>
  <si>
    <t xml:space="preserve">91.0 (88.2, 93.2)</t>
  </si>
  <si>
    <t xml:space="preserve">82.7 (79.7, 85.3)</t>
  </si>
  <si>
    <t xml:space="preserve">93.8 (91.7, 95.3)</t>
  </si>
  <si>
    <t xml:space="preserve">University of New South Wales</t>
  </si>
  <si>
    <t xml:space="preserve">76.9 (73.3, 80.1)</t>
  </si>
  <si>
    <t xml:space="preserve">94.9 (92.9, 96.3)</t>
  </si>
  <si>
    <t xml:space="preserve">86.4 (83.7, 88.7)</t>
  </si>
  <si>
    <t xml:space="preserve">95.8 (94.1, 97.1)</t>
  </si>
  <si>
    <t xml:space="preserve">University of Newcastle</t>
  </si>
  <si>
    <t xml:space="preserve">75.3 (71.3, 79.0)</t>
  </si>
  <si>
    <t xml:space="preserve">92.6 (89.9, 94.6)</t>
  </si>
  <si>
    <t xml:space="preserve">89.2 (86.5, 91.3)</t>
  </si>
  <si>
    <t xml:space="preserve">93.9 (91.8, 95.5)</t>
  </si>
  <si>
    <t xml:space="preserve">University of Southern Queensland</t>
  </si>
  <si>
    <t xml:space="preserve">78.5 (74.5, 81.8)</t>
  </si>
  <si>
    <t xml:space="preserve">90.3 (87.3, 92.5)</t>
  </si>
  <si>
    <t xml:space="preserve">89.4 (86.7, 91.5)</t>
  </si>
  <si>
    <t xml:space="preserve">93.5 (91.3, 95.2)</t>
  </si>
  <si>
    <t xml:space="preserve">University of Tasmania</t>
  </si>
  <si>
    <t xml:space="preserve">70.2 (66.4, 73.7)</t>
  </si>
  <si>
    <t xml:space="preserve">89.6 (87.0, 91.7)</t>
  </si>
  <si>
    <t xml:space="preserve">86.0 (83.6, 88.0)</t>
  </si>
  <si>
    <t xml:space="preserve">91.9 (90.0, 93.5)</t>
  </si>
  <si>
    <t xml:space="preserve">University of Technology Sydney</t>
  </si>
  <si>
    <t xml:space="preserve">74.8 (71.4, 77.9)</t>
  </si>
  <si>
    <t xml:space="preserve">92.4 (90.3, 94.1)</t>
  </si>
  <si>
    <t xml:space="preserve">87.8 (85.3, 89.8)</t>
  </si>
  <si>
    <t xml:space="preserve">94.5 (92.7, 95.9)</t>
  </si>
  <si>
    <t xml:space="preserve">University of the Sunshine Coast</t>
  </si>
  <si>
    <t xml:space="preserve">59.5 (54.3, 64.5)</t>
  </si>
  <si>
    <t xml:space="preserve">94.9 (92.0, 96.8)</t>
  </si>
  <si>
    <t xml:space="preserve">84.6 (81.0, 87.5)</t>
  </si>
  <si>
    <t xml:space="preserve">97.2 (95.1, 98.3)</t>
  </si>
  <si>
    <t xml:space="preserve">University of Wollongong</t>
  </si>
  <si>
    <t xml:space="preserve">67.3 (61.9, 72.2)</t>
  </si>
  <si>
    <t xml:space="preserve">91.0 (87.5, 93.5)</t>
  </si>
  <si>
    <t xml:space="preserve">86.9 (83.4, 89.7)</t>
  </si>
  <si>
    <t xml:space="preserve">94.1 (91.5, 95.9)</t>
  </si>
  <si>
    <t xml:space="preserve">Victoria University</t>
  </si>
  <si>
    <t xml:space="preserve">60.8 (54.3, 66.8)</t>
  </si>
  <si>
    <t xml:space="preserve">87.9 (83.2, 91.4)</t>
  </si>
  <si>
    <t xml:space="preserve">80.5 (75.8, 84.3)</t>
  </si>
  <si>
    <t xml:space="preserve">93.6 (90.3, 95.7)</t>
  </si>
  <si>
    <t xml:space="preserve">Western Sydney University</t>
  </si>
  <si>
    <t xml:space="preserve">55.3 (50.6, 59.9)</t>
  </si>
  <si>
    <t xml:space="preserve">85.2 (81.8, 88.0)</t>
  </si>
  <si>
    <t xml:space="preserve">76.4 (72.8, 79.6)</t>
  </si>
  <si>
    <t xml:space="preserve">89.7 (86.9, 91.9)</t>
  </si>
  <si>
    <t xml:space="preserve">All Universities</t>
  </si>
  <si>
    <t xml:space="preserve">70.6 (70.0, 71.2)</t>
  </si>
  <si>
    <t xml:space="preserve">91.8 (91.5, 92.2)</t>
  </si>
  <si>
    <t xml:space="preserve">86.5 (86.1, 86.9)</t>
  </si>
  <si>
    <t xml:space="preserve">93.9 (93.6, 94.2)</t>
  </si>
  <si>
    <t xml:space="preserve">Data for all columns is filtered to: ANALYSIS = 1 &amp; E942 = 0, Undergraduate: LEVEL = 1, University: HEPTYPE = 1</t>
  </si>
  <si>
    <t xml:space="preserve">E306</t>
  </si>
  <si>
    <t xml:space="preserve">74.0 (71.9, 76.0)</t>
  </si>
  <si>
    <t xml:space="preserve">94.1 (92.9, 95.1)</t>
  </si>
  <si>
    <t xml:space="preserve">91.2 (90.0, 92.2)</t>
  </si>
  <si>
    <t xml:space="preserve">95.0 (94.0, 95.8)</t>
  </si>
  <si>
    <t xml:space="preserve">78.3 (68.8, 85.4)</t>
  </si>
  <si>
    <t xml:space="preserve">91.2 (83.1, 95.6)</t>
  </si>
  <si>
    <t xml:space="preserve">87.8 (80.5, 92.5)</t>
  </si>
  <si>
    <t xml:space="preserve">91.3 (84.2, 95.3)</t>
  </si>
  <si>
    <t xml:space="preserve">76.4 (70.4, 81.4)</t>
  </si>
  <si>
    <t xml:space="preserve">93.9 (90.1, 96.2)</t>
  </si>
  <si>
    <t xml:space="preserve">81.3 (76.4, 85.3)</t>
  </si>
  <si>
    <t xml:space="preserve">94.3 (91.0, 96.4)</t>
  </si>
  <si>
    <t xml:space="preserve">76.2 (73.5, 78.7)</t>
  </si>
  <si>
    <t xml:space="preserve">89.2 (87.1, 90.9)</t>
  </si>
  <si>
    <t xml:space="preserve">87.5 (85.7, 89.2)</t>
  </si>
  <si>
    <t xml:space="preserve">84.6 (81.1, 87.5)</t>
  </si>
  <si>
    <t xml:space="preserve">94.0 (91.6, 95.8)</t>
  </si>
  <si>
    <t xml:space="preserve">93.3 (91.2, 94.9)</t>
  </si>
  <si>
    <t xml:space="preserve">94.0 (91.9, 95.5)</t>
  </si>
  <si>
    <t xml:space="preserve">86.1 (84.5, 87.5)</t>
  </si>
  <si>
    <t xml:space="preserve">93.9 (92.8, 94.9)</t>
  </si>
  <si>
    <t xml:space="preserve">93.1 (92.0, 94.0)</t>
  </si>
  <si>
    <t xml:space="preserve">94.5 (93.6, 95.4)</t>
  </si>
  <si>
    <t xml:space="preserve">71.5 (69.5, 73.5)</t>
  </si>
  <si>
    <t xml:space="preserve">92.4 (91.1, 93.5)</t>
  </si>
  <si>
    <t xml:space="preserve">86.7 (85.3, 88.0)</t>
  </si>
  <si>
    <t xml:space="preserve">93.9 (92.9, 94.8)</t>
  </si>
  <si>
    <t xml:space="preserve">73.5 (71.9, 75.0)</t>
  </si>
  <si>
    <t xml:space="preserve">91.3 (90.3, 92.1)</t>
  </si>
  <si>
    <t xml:space="preserve">89.6 (88.7, 90.4)</t>
  </si>
  <si>
    <t xml:space="preserve">94.4 (93.7, 95.0)</t>
  </si>
  <si>
    <t xml:space="preserve">61.3 (58.8, 63.7)</t>
  </si>
  <si>
    <t xml:space="preserve">88.8 (87.1, 90.3)</t>
  </si>
  <si>
    <t xml:space="preserve">83.2 (81.5, 84.8)</t>
  </si>
  <si>
    <t xml:space="preserve">93.3 (92.2, 94.3)</t>
  </si>
  <si>
    <t xml:space="preserve">74.1 (70.6, 77.3)</t>
  </si>
  <si>
    <t xml:space="preserve">89.9 (87.5, 91.8)</t>
  </si>
  <si>
    <t xml:space="preserve">89.0 (86.9, 90.7)</t>
  </si>
  <si>
    <t xml:space="preserve">93.3 (91.6, 94.6)</t>
  </si>
  <si>
    <t xml:space="preserve">66.1 (63.4, 68.6)</t>
  </si>
  <si>
    <t xml:space="preserve">88.4 (86.5, 89.9)</t>
  </si>
  <si>
    <t xml:space="preserve">85.9 (84.2, 87.4)</t>
  </si>
  <si>
    <t xml:space="preserve">93.0 (91.7, 94.1)</t>
  </si>
  <si>
    <t xml:space="preserve">67.4 (65.5, 69.3)</t>
  </si>
  <si>
    <t xml:space="preserve">88.6 (87.2, 89.8)</t>
  </si>
  <si>
    <t xml:space="preserve">86.5 (85.2, 87.6)</t>
  </si>
  <si>
    <t xml:space="preserve">92.3 (91.3, 93.2)</t>
  </si>
  <si>
    <t xml:space="preserve">78.6 (76.1, 80.9)</t>
  </si>
  <si>
    <t xml:space="preserve">88.4 (86.4, 90.1)</t>
  </si>
  <si>
    <t xml:space="preserve">88.3 (86.5, 89.8)</t>
  </si>
  <si>
    <t xml:space="preserve">90.9 (89.3, 92.3)</t>
  </si>
  <si>
    <t xml:space="preserve">70.6 (68.5, 72.7)</t>
  </si>
  <si>
    <t xml:space="preserve">90.7 (89.3, 91.9)</t>
  </si>
  <si>
    <t xml:space="preserve">88.4 (87.1, 89.6)</t>
  </si>
  <si>
    <t xml:space="preserve">93.6 (92.5, 94.4)</t>
  </si>
  <si>
    <t xml:space="preserve">72.1 (70.0, 74.2)</t>
  </si>
  <si>
    <t xml:space="preserve">91.9 (90.5, 93.0)</t>
  </si>
  <si>
    <t xml:space="preserve">86.3 (84.8, 87.6)</t>
  </si>
  <si>
    <t xml:space="preserve">94.6 (93.6, 95.5)</t>
  </si>
  <si>
    <t xml:space="preserve">74.5 (73.1, 75.9)</t>
  </si>
  <si>
    <t xml:space="preserve">93.0 (92.2, 93.7)</t>
  </si>
  <si>
    <t xml:space="preserve">88.7 (87.8, 89.5)</t>
  </si>
  <si>
    <t xml:space="preserve">94.0 (93.3, 94.6)</t>
  </si>
  <si>
    <t xml:space="preserve">61.1 (57.9, 64.3)</t>
  </si>
  <si>
    <t xml:space="preserve">88.9 (86.6, 90.8)</t>
  </si>
  <si>
    <t xml:space="preserve">81.9 (79.5, 84.0)</t>
  </si>
  <si>
    <t xml:space="preserve">93.0 (91.4, 94.3)</t>
  </si>
  <si>
    <t xml:space="preserve">70.8 (68.8, 72.6)</t>
  </si>
  <si>
    <t xml:space="preserve">92.5 (91.3, 93.5)</t>
  </si>
  <si>
    <t xml:space="preserve">88.6 (87.4, 89.8)</t>
  </si>
  <si>
    <t xml:space="preserve">95.1 (94.3, 95.8)</t>
  </si>
  <si>
    <t xml:space="preserve">71.9 (70.1, 73.7)</t>
  </si>
  <si>
    <t xml:space="preserve">89.3 (88.0, 90.4)</t>
  </si>
  <si>
    <t xml:space="preserve">86.2 (84.9, 87.3)</t>
  </si>
  <si>
    <t xml:space="preserve">92.9 (91.9, 93.7)</t>
  </si>
  <si>
    <t xml:space="preserve">74.6 (71.2, 77.8)</t>
  </si>
  <si>
    <t xml:space="preserve">86.3 (83.5, 88.7)</t>
  </si>
  <si>
    <t xml:space="preserve">87.1 (84.8, 89.0)</t>
  </si>
  <si>
    <t xml:space="preserve">92.3 (90.3, 93.8)</t>
  </si>
  <si>
    <t xml:space="preserve">73.9 (71.7, 76.0)</t>
  </si>
  <si>
    <t xml:space="preserve">88.6 (87.0, 90.0)</t>
  </si>
  <si>
    <t xml:space="preserve">84.9 (83.3, 86.4)</t>
  </si>
  <si>
    <t xml:space="preserve">69.8 (66.7, 72.6)</t>
  </si>
  <si>
    <t xml:space="preserve">92.8 (91.1, 94.2)</t>
  </si>
  <si>
    <t xml:space="preserve">86.4 (84.4, 88.1)</t>
  </si>
  <si>
    <t xml:space="preserve">93.8 (92.3, 94.9)</t>
  </si>
  <si>
    <t xml:space="preserve">68.9 (66.5, 71.2)</t>
  </si>
  <si>
    <t xml:space="preserve">90.3 (88.9, 91.6)</t>
  </si>
  <si>
    <t xml:space="preserve">84.3 (82.8, 85.8)</t>
  </si>
  <si>
    <t xml:space="preserve">92.5 (91.4, 93.5)</t>
  </si>
  <si>
    <t xml:space="preserve">64.5 (62.1, 66.8)</t>
  </si>
  <si>
    <t xml:space="preserve">87.3 (85.9, 88.6)</t>
  </si>
  <si>
    <t xml:space="preserve">84.6 (83.3, 85.8)</t>
  </si>
  <si>
    <t xml:space="preserve">90.3 (89.2, 91.2)</t>
  </si>
  <si>
    <t xml:space="preserve">76.2 (72.6, 79.4)</t>
  </si>
  <si>
    <t xml:space="preserve">91.7 (89.2, 93.6)</t>
  </si>
  <si>
    <t xml:space="preserve">88.7 (86.3, 90.7)</t>
  </si>
  <si>
    <t xml:space="preserve">95.0 (93.1, 96.3)</t>
  </si>
  <si>
    <t xml:space="preserve">76.4 (75.0, 77.7)</t>
  </si>
  <si>
    <t xml:space="preserve">93.3 (92.4, 94.0)</t>
  </si>
  <si>
    <t xml:space="preserve">88.1 (87.2, 89.0)</t>
  </si>
  <si>
    <t xml:space="preserve">95.3 (94.6, 95.8)</t>
  </si>
  <si>
    <t xml:space="preserve">74.5 (72.2, 76.7)</t>
  </si>
  <si>
    <t xml:space="preserve">90.8 (89.2, 92.1)</t>
  </si>
  <si>
    <t xml:space="preserve">89.2 (87.8, 90.5)</t>
  </si>
  <si>
    <t xml:space="preserve">94.6 (93.5, 95.5)</t>
  </si>
  <si>
    <t xml:space="preserve">79.6 (77.8, 81.3)</t>
  </si>
  <si>
    <t xml:space="preserve">93.3 (92.1, 94.3)</t>
  </si>
  <si>
    <t xml:space="preserve">88.3 (87.1, 89.5)</t>
  </si>
  <si>
    <t xml:space="preserve">92.7 (91.6, 93.6)</t>
  </si>
  <si>
    <t xml:space="preserve">60.4 (56.7, 64.1)</t>
  </si>
  <si>
    <t xml:space="preserve">88.2 (86.1, 90.0)</t>
  </si>
  <si>
    <t xml:space="preserve">82.4 (80.2, 84.4)</t>
  </si>
  <si>
    <t xml:space="preserve">91.2 (89.6, 92.6)</t>
  </si>
  <si>
    <t xml:space="preserve">62.7 (58.2, 67.0)</t>
  </si>
  <si>
    <t xml:space="preserve">83.8 (80.1, 86.8)</t>
  </si>
  <si>
    <t xml:space="preserve">82.2 (79.0, 85.0)</t>
  </si>
  <si>
    <t xml:space="preserve">89.6 (86.9, 91.7)</t>
  </si>
  <si>
    <t xml:space="preserve">77.4 (74.8, 79.9)</t>
  </si>
  <si>
    <t xml:space="preserve">92.5 (90.8, 93.9)</t>
  </si>
  <si>
    <t xml:space="preserve">89.5 (87.8, 91.0)</t>
  </si>
  <si>
    <t xml:space="preserve">94.3 (92.9, 95.4)</t>
  </si>
  <si>
    <t xml:space="preserve">88.0 (73.3, 95.3)</t>
  </si>
  <si>
    <t xml:space="preserve">87.1 (74.2, 94.0)</t>
  </si>
  <si>
    <t xml:space="preserve">92.5 (82.6, 97.0)</t>
  </si>
  <si>
    <t xml:space="preserve">88.4 (78.2, 94.0)</t>
  </si>
  <si>
    <t xml:space="preserve">78.1 (76.1, 80.0)</t>
  </si>
  <si>
    <t xml:space="preserve">92.4 (91.0, 93.5)</t>
  </si>
  <si>
    <t xml:space="preserve">85.9 (84.5, 87.3)</t>
  </si>
  <si>
    <t xml:space="preserve">94.5 (93.5, 95.3)</t>
  </si>
  <si>
    <t xml:space="preserve">79.5 (77.6, 81.3)</t>
  </si>
  <si>
    <t xml:space="preserve">94.0 (92.9, 95.0)</t>
  </si>
  <si>
    <t xml:space="preserve">89.2 (87.8, 90.4)</t>
  </si>
  <si>
    <t xml:space="preserve">95.0 (94.0, 95.9)</t>
  </si>
  <si>
    <t xml:space="preserve">79.2 (77.2, 81.1)</t>
  </si>
  <si>
    <t xml:space="preserve">92.5 (91.2, 93.7)</t>
  </si>
  <si>
    <t xml:space="preserve">90.3 (89.0, 91.5)</t>
  </si>
  <si>
    <t xml:space="preserve">75.3 (72.8, 77.6)</t>
  </si>
  <si>
    <t xml:space="preserve">91.2 (89.5, 92.6)</t>
  </si>
  <si>
    <t xml:space="preserve">88.3 (86.6, 89.7)</t>
  </si>
  <si>
    <t xml:space="preserve">93.8 (92.5, 94.9)</t>
  </si>
  <si>
    <t xml:space="preserve">74.4 (72.3, 76.3)</t>
  </si>
  <si>
    <t xml:space="preserve">90.1 (88.6, 91.4)</t>
  </si>
  <si>
    <t xml:space="preserve">88.9 (87.7, 90.0)</t>
  </si>
  <si>
    <t xml:space="preserve">93.6 (92.6, 94.4)</t>
  </si>
  <si>
    <t xml:space="preserve">77.8 (76.0, 79.6)</t>
  </si>
  <si>
    <t xml:space="preserve">89.8 (88.5, 90.9)</t>
  </si>
  <si>
    <t xml:space="preserve">94.4 (93.5, 95.3)</t>
  </si>
  <si>
    <t xml:space="preserve">61.1 (58.2, 63.8)</t>
  </si>
  <si>
    <t xml:space="preserve">88.9 (86.9, 90.6)</t>
  </si>
  <si>
    <t xml:space="preserve">84.6 (82.7, 86.3)</t>
  </si>
  <si>
    <t xml:space="preserve">92.3 (90.8, 93.5)</t>
  </si>
  <si>
    <t xml:space="preserve">72.4 (69.6, 75.1)</t>
  </si>
  <si>
    <t xml:space="preserve">90.8 (89.0, 92.3)</t>
  </si>
  <si>
    <t xml:space="preserve">88.2 (86.4, 89.8)</t>
  </si>
  <si>
    <t xml:space="preserve">93.2 (91.7, 94.4)</t>
  </si>
  <si>
    <t xml:space="preserve">65.7 (62.2, 68.9)</t>
  </si>
  <si>
    <t xml:space="preserve">84.5 (82.0, 86.8)</t>
  </si>
  <si>
    <t xml:space="preserve">82.9 (80.6, 85.0)</t>
  </si>
  <si>
    <t xml:space="preserve">90.6 (88.7, 92.1)</t>
  </si>
  <si>
    <t xml:space="preserve">66.7 (64.4, 69.0)</t>
  </si>
  <si>
    <t xml:space="preserve">86.5 (84.8, 88.0)</t>
  </si>
  <si>
    <t xml:space="preserve">81.8 (80.1, 83.4)</t>
  </si>
  <si>
    <t xml:space="preserve">89.6 (88.2, 90.9)</t>
  </si>
  <si>
    <t xml:space="preserve">73.0 (72.7, 73.4)</t>
  </si>
  <si>
    <t xml:space="preserve">90.9 (90.7, 91.1)</t>
  </si>
  <si>
    <t xml:space="preserve">87.4 (87.2, 87.7)</t>
  </si>
  <si>
    <t xml:space="preserve">93.5 (93.3, 93.6)</t>
  </si>
  <si>
    <t xml:space="preserve">90.4 (86.4, 93.3)</t>
  </si>
  <si>
    <t xml:space="preserve">95.2 (91.6, 97.2)</t>
  </si>
  <si>
    <t xml:space="preserve">95.1 (92.2, 96.9)</t>
  </si>
  <si>
    <t xml:space="preserve">94.9 (91.9, 96.8)</t>
  </si>
  <si>
    <t xml:space="preserve">72.7 (61.2, 81.6)</t>
  </si>
  <si>
    <t xml:space="preserve">91.9 (81.3, 96.8)</t>
  </si>
  <si>
    <t xml:space="preserve">78.3 (67.3, 86.0)</t>
  </si>
  <si>
    <t xml:space="preserve">91.1 (81.7, 95.8)</t>
  </si>
  <si>
    <t xml:space="preserve">86.9 (80.0, 91.5)</t>
  </si>
  <si>
    <t xml:space="preserve">100.0 (95.9, 100.0)</t>
  </si>
  <si>
    <t xml:space="preserve">94.9 (90.0, 97.3)</t>
  </si>
  <si>
    <t xml:space="preserve">97.9 (93.7, 99.3)</t>
  </si>
  <si>
    <t xml:space="preserve">90.3 (78.2, 96.0)</t>
  </si>
  <si>
    <t xml:space="preserve">94.4 (84.4, 98.2)</t>
  </si>
  <si>
    <t xml:space="preserve">97.1 (87.7, 99.8)</t>
  </si>
  <si>
    <t xml:space="preserve">90.4 (87.7, 92.5)</t>
  </si>
  <si>
    <t xml:space="preserve">94.2 (91.9, 95.8)</t>
  </si>
  <si>
    <t xml:space="preserve">95.1 (93.2, 96.4)</t>
  </si>
  <si>
    <t xml:space="preserve">96.2 (94.5, 97.3)</t>
  </si>
  <si>
    <t xml:space="preserve">77.7 (72.4, 82.0)</t>
  </si>
  <si>
    <t xml:space="preserve">91.8 (87.8, 94.5)</t>
  </si>
  <si>
    <t xml:space="preserve">88.1 (84.4, 90.9)</t>
  </si>
  <si>
    <t xml:space="preserve">95.2 (92.4, 96.9)</t>
  </si>
  <si>
    <t xml:space="preserve">80.5 (77.0, 83.6)</t>
  </si>
  <si>
    <t xml:space="preserve">94.8 (92.5, 96.4)</t>
  </si>
  <si>
    <t xml:space="preserve">93.4 (91.3, 95.0)</t>
  </si>
  <si>
    <t xml:space="preserve">97.0 (95.4, 98.0)</t>
  </si>
  <si>
    <t xml:space="preserve">80.2 (75.6, 84.0)</t>
  </si>
  <si>
    <t xml:space="preserve">96.4 (93.6, 97.9)</t>
  </si>
  <si>
    <t xml:space="preserve">90.9 (87.7, 93.3)</t>
  </si>
  <si>
    <t xml:space="preserve">98.3 (96.4, 99.2)</t>
  </si>
  <si>
    <t xml:space="preserve">72.2 (59.4, 82.0)</t>
  </si>
  <si>
    <t xml:space="preserve">97.2 (88.0, 99.9)</t>
  </si>
  <si>
    <t xml:space="preserve">90.0 (81.2, 94.7)</t>
  </si>
  <si>
    <t xml:space="preserve">97.9 (90.9, 99.8)</t>
  </si>
  <si>
    <t xml:space="preserve">83.9 (79.5, 87.4)</t>
  </si>
  <si>
    <t xml:space="preserve">94.8 (91.6, 96.8)</t>
  </si>
  <si>
    <t xml:space="preserve">91.9 (88.9, 94.0)</t>
  </si>
  <si>
    <t xml:space="preserve">95.2 (92.7, 96.8)</t>
  </si>
  <si>
    <t xml:space="preserve">89.0 (85.6, 91.6)</t>
  </si>
  <si>
    <t xml:space="preserve">94.9 (92.3, 96.7)</t>
  </si>
  <si>
    <t xml:space="preserve">94.1 (91.6, 95.7)</t>
  </si>
  <si>
    <t xml:space="preserve">95.6 (93.4, 97.0)</t>
  </si>
  <si>
    <t xml:space="preserve">88.7 (84.2, 91.9)</t>
  </si>
  <si>
    <t xml:space="preserve">96.2 (93.0, 97.9)</t>
  </si>
  <si>
    <t xml:space="preserve">93.5 (90.2, 95.5)</t>
  </si>
  <si>
    <t xml:space="preserve">96.9 (94.3, 98.3)</t>
  </si>
  <si>
    <t xml:space="preserve">85.0 (79.3, 89.3)</t>
  </si>
  <si>
    <t xml:space="preserve">94.1 (89.5, 96.7)</t>
  </si>
  <si>
    <t xml:space="preserve">92.3 (88.4, 94.9)</t>
  </si>
  <si>
    <t xml:space="preserve">95.1 (91.7, 97.1)</t>
  </si>
  <si>
    <t xml:space="preserve">86.1 (81.5, 89.6)</t>
  </si>
  <si>
    <t xml:space="preserve">96.5 (93.4, 98.1)</t>
  </si>
  <si>
    <t xml:space="preserve">94.6 (91.5, 96.5)</t>
  </si>
  <si>
    <t xml:space="preserve">97.0 (94.3, 98.3)</t>
  </si>
  <si>
    <t xml:space="preserve">87.2 (84.9, 89.2)</t>
  </si>
  <si>
    <t xml:space="preserve">94.8 (93.1, 96.1)</t>
  </si>
  <si>
    <t xml:space="preserve">93.1 (91.5, 94.4)</t>
  </si>
  <si>
    <t xml:space="preserve">94.7 (93.2, 95.8)</t>
  </si>
  <si>
    <t xml:space="preserve">71.2 (62.4, 78.6)</t>
  </si>
  <si>
    <t xml:space="preserve">93.4 (87.2, 96.7)</t>
  </si>
  <si>
    <t xml:space="preserve">82.3 (75.5, 87.3)</t>
  </si>
  <si>
    <t xml:space="preserve">96.8 (92.2, 98.7)</t>
  </si>
  <si>
    <t xml:space="preserve">89.4 (86.3, 91.8)</t>
  </si>
  <si>
    <t xml:space="preserve">93.5 (90.8, 95.4)</t>
  </si>
  <si>
    <t xml:space="preserve">93.5 (91.1, 95.2)</t>
  </si>
  <si>
    <t xml:space="preserve">95.0 (92.8, 96.5)</t>
  </si>
  <si>
    <t xml:space="preserve">80.5 (76.3, 84.0)</t>
  </si>
  <si>
    <t xml:space="preserve">92.6 (89.6, 94.8)</t>
  </si>
  <si>
    <t xml:space="preserve">90.7 (87.8, 92.9)</t>
  </si>
  <si>
    <t xml:space="preserve">94.5 (92.1, 96.2)</t>
  </si>
  <si>
    <t xml:space="preserve">85.3 (79.8, 89.3)</t>
  </si>
  <si>
    <t xml:space="preserve">94.4 (90.1, 96.8)</t>
  </si>
  <si>
    <t xml:space="preserve">94.7 (91.1, 96.8)</t>
  </si>
  <si>
    <t xml:space="preserve">94.5 (90.7, 96.7)</t>
  </si>
  <si>
    <t xml:space="preserve">84.5 (78.9, 88.7)</t>
  </si>
  <si>
    <t xml:space="preserve">93.3 (89.0, 95.9)</t>
  </si>
  <si>
    <t xml:space="preserve">90.2 (86.0, 93.1)</t>
  </si>
  <si>
    <t xml:space="preserve">93.9 (90.3, 96.1)</t>
  </si>
  <si>
    <t xml:space="preserve">90.9 (86.9, 93.6)</t>
  </si>
  <si>
    <t xml:space="preserve">94.6 (91.3, 96.6)</t>
  </si>
  <si>
    <t xml:space="preserve">92.7 (89.3, 95.0)</t>
  </si>
  <si>
    <t xml:space="preserve">94.8 (91.7, 96.6)</t>
  </si>
  <si>
    <t xml:space="preserve">77.8 (71.0, 83.2)</t>
  </si>
  <si>
    <t xml:space="preserve">95.6 (90.5, 98.0)</t>
  </si>
  <si>
    <t xml:space="preserve">87.4 (82.3, 91.0)</t>
  </si>
  <si>
    <t xml:space="preserve">94.7 (90.7, 96.9)</t>
  </si>
  <si>
    <t xml:space="preserve">86.2 (84.3, 87.8)</t>
  </si>
  <si>
    <t xml:space="preserve">96.4 (95.3, 97.3)</t>
  </si>
  <si>
    <t xml:space="preserve">92.1 (90.8, 93.2)</t>
  </si>
  <si>
    <t xml:space="preserve">96.5 (95.6, 97.3)</t>
  </si>
  <si>
    <t xml:space="preserve">90.2 (83.7, 94.2)</t>
  </si>
  <si>
    <t xml:space="preserve">95.8 (90.0, 98.4)</t>
  </si>
  <si>
    <t xml:space="preserve">93.5 (88.2, 96.5)</t>
  </si>
  <si>
    <t xml:space="preserve">96.6 (91.9, 98.6)</t>
  </si>
  <si>
    <t xml:space="preserve">84.7 (81.2, 87.6)</t>
  </si>
  <si>
    <t xml:space="preserve">95.6 (93.2, 97.1)</t>
  </si>
  <si>
    <t xml:space="preserve">90.7 (88.0, 92.8)</t>
  </si>
  <si>
    <t xml:space="preserve">97.8 (96.1, 98.7)</t>
  </si>
  <si>
    <t xml:space="preserve">84.9 (78.9, 89.3)</t>
  </si>
  <si>
    <t xml:space="preserve">93.9 (89.1, 96.6)</t>
  </si>
  <si>
    <t xml:space="preserve">91.7 (87.2, 94.6)</t>
  </si>
  <si>
    <t xml:space="preserve">96.4 (92.8, 98.2)</t>
  </si>
  <si>
    <t xml:space="preserve">87.1 (84.6, 89.3)</t>
  </si>
  <si>
    <t xml:space="preserve">93.8 (91.9, 95.2)</t>
  </si>
  <si>
    <t xml:space="preserve">92.6 (90.8, 94.1)</t>
  </si>
  <si>
    <t xml:space="preserve">95.7 (94.3, 96.8)</t>
  </si>
  <si>
    <t xml:space="preserve">82.5 (77.5, 86.5)</t>
  </si>
  <si>
    <t xml:space="preserve">95.4 (92.1, 97.4)</t>
  </si>
  <si>
    <t xml:space="preserve">95.9 (93.0, 97.6)</t>
  </si>
  <si>
    <t xml:space="preserve">89.1 (79.8, 94.1)</t>
  </si>
  <si>
    <t xml:space="preserve">97.4 (89.0, 99.8)</t>
  </si>
  <si>
    <t xml:space="preserve">94.1 (86.4, 97.4)</t>
  </si>
  <si>
    <t xml:space="preserve">95.7 (87.7, 98.5)</t>
  </si>
  <si>
    <t xml:space="preserve">86.8 (78.9, 91.8)</t>
  </si>
  <si>
    <t xml:space="preserve">93.7 (86.6, 97.1)</t>
  </si>
  <si>
    <t xml:space="preserve">91.1 (84.7, 94.9)</t>
  </si>
  <si>
    <t xml:space="preserve">94.9 (89.1, 97.6)</t>
  </si>
  <si>
    <t xml:space="preserve">91.4 (80.3, 96.6)</t>
  </si>
  <si>
    <t xml:space="preserve">94.1 (83.4, 98.3)</t>
  </si>
  <si>
    <t xml:space="preserve">94.3 (86.7, 97.7)</t>
  </si>
  <si>
    <t xml:space="preserve">94.5 (87.2, 97.7)</t>
  </si>
  <si>
    <t xml:space="preserve">85.2 (81.2, 88.4)</t>
  </si>
  <si>
    <t xml:space="preserve">95.2 (92.4, 96.8)</t>
  </si>
  <si>
    <t xml:space="preserve">90.0 (87.2, 92.2)</t>
  </si>
  <si>
    <t xml:space="preserve">97.4 (95.5, 98.4)</t>
  </si>
  <si>
    <t xml:space="preserve">89.2 (86.1, 91.6)</t>
  </si>
  <si>
    <t xml:space="preserve">95.8 (93.5, 97.2)</t>
  </si>
  <si>
    <t xml:space="preserve">93.0 (90.5, 94.8)</t>
  </si>
  <si>
    <t xml:space="preserve">95.6 (93.5, 97.0)</t>
  </si>
  <si>
    <t xml:space="preserve">89.7 (84.9, 92.9)</t>
  </si>
  <si>
    <t xml:space="preserve">93.8 (89.5, 96.4)</t>
  </si>
  <si>
    <t xml:space="preserve">94.7 (91.2, 96.8)</t>
  </si>
  <si>
    <t xml:space="preserve">94.0 (90.4, 96.2)</t>
  </si>
  <si>
    <t xml:space="preserve">80.0 (74.0, 84.8)</t>
  </si>
  <si>
    <t xml:space="preserve">89.5 (84.4, 92.9)</t>
  </si>
  <si>
    <t xml:space="preserve">92.5 (88.6, 94.9)</t>
  </si>
  <si>
    <t xml:space="preserve">96.9 (93.8, 98.3)</t>
  </si>
  <si>
    <t xml:space="preserve">92.0 (89.1, 94.1)</t>
  </si>
  <si>
    <t xml:space="preserve">95.9 (93.6, 97.4)</t>
  </si>
  <si>
    <t xml:space="preserve">95.5 (93.7, 96.8)</t>
  </si>
  <si>
    <t xml:space="preserve">96.2 (94.4, 97.4)</t>
  </si>
  <si>
    <t xml:space="preserve">81.3 (76.6, 85.1)</t>
  </si>
  <si>
    <t xml:space="preserve">93.5 (90.2, 95.7)</t>
  </si>
  <si>
    <t xml:space="preserve">88.1 (84.4, 91.0)</t>
  </si>
  <si>
    <t xml:space="preserve">94.0 (91.0, 95.9)</t>
  </si>
  <si>
    <t xml:space="preserve">85.3 (73.4, 92.0)</t>
  </si>
  <si>
    <t xml:space="preserve">97.0 (87.2, 99.6)</t>
  </si>
  <si>
    <t xml:space="preserve">97.8 (90.6, 99.6)</t>
  </si>
  <si>
    <t xml:space="preserve">97.7 (90.4, 99.6)</t>
  </si>
  <si>
    <t xml:space="preserve">90.9 (84.8, 94.6)</t>
  </si>
  <si>
    <t xml:space="preserve">98.9 (94.8, 100.0)</t>
  </si>
  <si>
    <t xml:space="preserve">96.0 (91.4, 98.1)</t>
  </si>
  <si>
    <t xml:space="preserve">97.9 (93.9, 99.4)</t>
  </si>
  <si>
    <t xml:space="preserve">82.1 (72.5, 88.8)</t>
  </si>
  <si>
    <t xml:space="preserve">91.5 (83.6, 95.8)</t>
  </si>
  <si>
    <t xml:space="preserve">88.9 (81.5, 93.5)</t>
  </si>
  <si>
    <t xml:space="preserve">93.0 (86.3, 96.5)</t>
  </si>
  <si>
    <t xml:space="preserve">84.8 (78.3, 89.5)</t>
  </si>
  <si>
    <t xml:space="preserve">92.9 (87.5, 96.1)</t>
  </si>
  <si>
    <t xml:space="preserve">89.9 (84.9, 93.4)</t>
  </si>
  <si>
    <t xml:space="preserve">96.7 (92.9, 98.6)</t>
  </si>
  <si>
    <t xml:space="preserve">85.8 (85.2, 86.4)</t>
  </si>
  <si>
    <t xml:space="preserve">94.8 (94.4, 95.2)</t>
  </si>
  <si>
    <t xml:space="preserve">92.3 (91.9, 92.7)</t>
  </si>
  <si>
    <t xml:space="preserve">95.9 (95.5, 96.2)</t>
  </si>
  <si>
    <t xml:space="preserve">Data for all columns is filtered to: ANALYSIS = 1 &amp; E942 = 0, Postgraduate coursework: LEVEL = 2, University: HEPTYPE = 1</t>
  </si>
  <si>
    <t xml:space="preserve">91.2 (89.2, 92.8)</t>
  </si>
  <si>
    <t xml:space="preserve">95.9 (94.3, 97.0)</t>
  </si>
  <si>
    <t xml:space="preserve">96.7 (95.5, 97.6)</t>
  </si>
  <si>
    <t xml:space="preserve">95.9 (94.6, 96.9)</t>
  </si>
  <si>
    <t xml:space="preserve">75.9 (69.7, 81.2)</t>
  </si>
  <si>
    <t xml:space="preserve">93.5 (89.0, 96.2)</t>
  </si>
  <si>
    <t xml:space="preserve">84.7 (79.5, 88.6)</t>
  </si>
  <si>
    <t xml:space="preserve">94.0 (90.0, 96.3)</t>
  </si>
  <si>
    <t xml:space="preserve">88.3 (84.9, 91.0)</t>
  </si>
  <si>
    <t xml:space="preserve">96.2 (93.7, 97.7)</t>
  </si>
  <si>
    <t xml:space="preserve">94.2 (91.7, 95.9)</t>
  </si>
  <si>
    <t xml:space="preserve">96.5 (94.3, 97.8)</t>
  </si>
  <si>
    <t xml:space="preserve">92.1 (87.1, 95.1)</t>
  </si>
  <si>
    <t xml:space="preserve">93.1 (87.9, 96.0)</t>
  </si>
  <si>
    <t xml:space="preserve">93.5 (89.4, 95.9)</t>
  </si>
  <si>
    <t xml:space="preserve">94.8 (90.9, 97.0)</t>
  </si>
  <si>
    <t xml:space="preserve">94.6 (93.4, 95.5)</t>
  </si>
  <si>
    <t xml:space="preserve">94.9 (94.0, 95.7)</t>
  </si>
  <si>
    <t xml:space="preserve">96.0 (95.2, 96.7)</t>
  </si>
  <si>
    <t xml:space="preserve">80.3 (77.5, 82.8)</t>
  </si>
  <si>
    <t xml:space="preserve">93.2 (91.3, 94.7)</t>
  </si>
  <si>
    <t xml:space="preserve">89.0 (87.0, 90.7)</t>
  </si>
  <si>
    <t xml:space="preserve">95.1 (93.6, 96.2)</t>
  </si>
  <si>
    <t xml:space="preserve">83.1 (81.4, 84.6)</t>
  </si>
  <si>
    <t xml:space="preserve">94.1 (93.0, 95.1)</t>
  </si>
  <si>
    <t xml:space="preserve">93.8 (92.8, 94.7)</t>
  </si>
  <si>
    <t xml:space="preserve">96.3 (95.5, 97.0)</t>
  </si>
  <si>
    <t xml:space="preserve">78.4 (75.8, 80.7)</t>
  </si>
  <si>
    <t xml:space="preserve">93.6 (91.9, 94.9)</t>
  </si>
  <si>
    <t xml:space="preserve">89.9 (88.2, 91.4)</t>
  </si>
  <si>
    <t xml:space="preserve">96.6 (95.5, 97.4)</t>
  </si>
  <si>
    <t xml:space="preserve">84.7 (79.8, 88.4)</t>
  </si>
  <si>
    <t xml:space="preserve">95.7 (92.4, 97.5)</t>
  </si>
  <si>
    <t xml:space="preserve">93.9 (90.8, 95.8)</t>
  </si>
  <si>
    <t xml:space="preserve">96.6 (94.1, 98.0)</t>
  </si>
  <si>
    <t xml:space="preserve">87.6 (85.5, 89.4)</t>
  </si>
  <si>
    <t xml:space="preserve">96.5 (95.1, 97.4)</t>
  </si>
  <si>
    <t xml:space="preserve">93.5 (92.1, 94.6)</t>
  </si>
  <si>
    <t xml:space="preserve">88.8 (87.1, 90.2)</t>
  </si>
  <si>
    <t xml:space="preserve">94.0 (92.7, 95.1)</t>
  </si>
  <si>
    <t xml:space="preserve">94.4 (93.3, 95.3)</t>
  </si>
  <si>
    <t xml:space="preserve">95.5 (94.4, 96.3)</t>
  </si>
  <si>
    <t xml:space="preserve">89.0 (86.3, 91.2)</t>
  </si>
  <si>
    <t xml:space="preserve">92.9 (90.9, 94.4)</t>
  </si>
  <si>
    <t xml:space="preserve">96.0 (94.3, 97.1)</t>
  </si>
  <si>
    <t xml:space="preserve">83.7 (80.9, 86.0)</t>
  </si>
  <si>
    <t xml:space="preserve">94.1 (92.1, 95.6)</t>
  </si>
  <si>
    <t xml:space="preserve">93.1 (91.4, 94.4)</t>
  </si>
  <si>
    <t xml:space="preserve">96.1 (94.7, 97.0)</t>
  </si>
  <si>
    <t xml:space="preserve">86.2 (83.8, 88.3)</t>
  </si>
  <si>
    <t xml:space="preserve">94.3 (92.5, 95.6)</t>
  </si>
  <si>
    <t xml:space="preserve">96.1 (94.8, 97.1)</t>
  </si>
  <si>
    <t xml:space="preserve">84.9 (83.4, 86.3)</t>
  </si>
  <si>
    <t xml:space="preserve">94.5 (93.5, 95.4)</t>
  </si>
  <si>
    <t xml:space="preserve">92.7 (91.8, 93.5)</t>
  </si>
  <si>
    <t xml:space="preserve">95.2 (94.4, 95.9)</t>
  </si>
  <si>
    <t xml:space="preserve">72.4 (67.9, 76.5)</t>
  </si>
  <si>
    <t xml:space="preserve">91.3 (88.1, 93.5)</t>
  </si>
  <si>
    <t xml:space="preserve">84.9 (81.6, 87.6)</t>
  </si>
  <si>
    <t xml:space="preserve">94.7 (92.4, 96.3)</t>
  </si>
  <si>
    <t xml:space="preserve">88.7 (86.7, 90.4)</t>
  </si>
  <si>
    <t xml:space="preserve">94.0 (92.4, 95.2)</t>
  </si>
  <si>
    <t xml:space="preserve">94.6 (93.2, 95.6)</t>
  </si>
  <si>
    <t xml:space="preserve">95.3 (94.0, 96.3)</t>
  </si>
  <si>
    <t xml:space="preserve">81.2 (79.0, 83.2)</t>
  </si>
  <si>
    <t xml:space="preserve">93.3 (91.8, 94.5)</t>
  </si>
  <si>
    <t xml:space="preserve">91.7 (90.3, 92.9)</t>
  </si>
  <si>
    <t xml:space="preserve">95.5 (94.4, 96.4)</t>
  </si>
  <si>
    <t xml:space="preserve">85.2 (81.9, 87.9)</t>
  </si>
  <si>
    <t xml:space="preserve">93.6 (91.1, 95.4)</t>
  </si>
  <si>
    <t xml:space="preserve">93.3 (91.1, 95.0)</t>
  </si>
  <si>
    <t xml:space="preserve">94.3 (92.1, 95.8)</t>
  </si>
  <si>
    <t xml:space="preserve">82.6 (79.4, 85.3)</t>
  </si>
  <si>
    <t xml:space="preserve">92.4 (90.0, 94.3)</t>
  </si>
  <si>
    <t xml:space="preserve">89.3 (87.0, 91.3)</t>
  </si>
  <si>
    <t xml:space="preserve">94.3 (92.4, 95.7)</t>
  </si>
  <si>
    <t xml:space="preserve">87.7 (85.4, 89.6)</t>
  </si>
  <si>
    <t xml:space="preserve">94.6 (92.9, 95.9)</t>
  </si>
  <si>
    <t xml:space="preserve">91.4 (89.5, 92.9)</t>
  </si>
  <si>
    <t xml:space="preserve">96.0 (94.5, 97.0)</t>
  </si>
  <si>
    <t xml:space="preserve">79.0 (75.3, 82.2)</t>
  </si>
  <si>
    <t xml:space="preserve">94.7 (92.2, 96.3)</t>
  </si>
  <si>
    <t xml:space="preserve">89.5 (86.9, 91.6)</t>
  </si>
  <si>
    <t xml:space="preserve">95.6 (93.6, 96.9)</t>
  </si>
  <si>
    <t xml:space="preserve">87.1 (86.1, 88.0)</t>
  </si>
  <si>
    <t xml:space="preserve">95.4 (94.7, 95.9)</t>
  </si>
  <si>
    <t xml:space="preserve">93.0 (92.4, 93.6)</t>
  </si>
  <si>
    <t xml:space="preserve">95.8 (95.2, 96.3)</t>
  </si>
  <si>
    <t xml:space="preserve">90.7 (87.5, 93.1)</t>
  </si>
  <si>
    <t xml:space="preserve">94.9 (92.1, 96.7)</t>
  </si>
  <si>
    <t xml:space="preserve">95.4 (93.0, 96.9)</t>
  </si>
  <si>
    <t xml:space="preserve">95.8 (93.4, 97.3)</t>
  </si>
  <si>
    <t xml:space="preserve">84.6 (82.8, 86.3)</t>
  </si>
  <si>
    <t xml:space="preserve">93.7 (92.4, 94.8)</t>
  </si>
  <si>
    <t xml:space="preserve">91.6 (90.3, 92.7)</t>
  </si>
  <si>
    <t xml:space="preserve">96.2 (95.3, 97.0)</t>
  </si>
  <si>
    <t xml:space="preserve">83.2 (80.0, 85.9)</t>
  </si>
  <si>
    <t xml:space="preserve">93.0 (90.6, 94.7)</t>
  </si>
  <si>
    <t xml:space="preserve">92.4 (90.2, 94.0)</t>
  </si>
  <si>
    <t xml:space="preserve">95.5 (93.7, 96.7)</t>
  </si>
  <si>
    <t xml:space="preserve">88.8 (87.5, 90.1)</t>
  </si>
  <si>
    <t xml:space="preserve">93.0 (92.0, 93.9)</t>
  </si>
  <si>
    <t xml:space="preserve">95.8 (95.0, 96.5)</t>
  </si>
  <si>
    <t xml:space="preserve">80.5 (77.8, 82.9)</t>
  </si>
  <si>
    <t xml:space="preserve">94.9 (93.3, 96.2)</t>
  </si>
  <si>
    <t xml:space="preserve">87.8 (85.7, 89.6)</t>
  </si>
  <si>
    <t xml:space="preserve">89.7 (84.6, 93.1)</t>
  </si>
  <si>
    <t xml:space="preserve">95.4 (90.9, 97.6)</t>
  </si>
  <si>
    <t xml:space="preserve">93.2 (89.0, 95.7)</t>
  </si>
  <si>
    <t xml:space="preserve">96.7 (93.1, 98.4)</t>
  </si>
  <si>
    <t xml:space="preserve">88.4 (84.9, 91.0)</t>
  </si>
  <si>
    <t xml:space="preserve">95.0 (92.3, 96.8)</t>
  </si>
  <si>
    <t xml:space="preserve">93.2 (90.5, 95.0)</t>
  </si>
  <si>
    <t xml:space="preserve">94.5 (92.0, 96.2)</t>
  </si>
  <si>
    <t xml:space="preserve">87.4 (80.5, 91.9)</t>
  </si>
  <si>
    <t xml:space="preserve">89.3 (82.6, 93.5)</t>
  </si>
  <si>
    <t xml:space="preserve">91.7 (87.3, 94.5)</t>
  </si>
  <si>
    <t xml:space="preserve">92.3 (87.9, 95.0)</t>
  </si>
  <si>
    <t xml:space="preserve">85.2 (83.1, 87.0)</t>
  </si>
  <si>
    <t xml:space="preserve">94.6 (93.3, 95.7)</t>
  </si>
  <si>
    <t xml:space="preserve">91.4 (90.0, 92.5)</t>
  </si>
  <si>
    <t xml:space="preserve">96.3 (95.3, 97.0)</t>
  </si>
  <si>
    <t xml:space="preserve">91.0 (89.3, 92.3)</t>
  </si>
  <si>
    <t xml:space="preserve">96.4 (95.4, 97.3)</t>
  </si>
  <si>
    <t xml:space="preserve">88.5 (86.2, 90.3)</t>
  </si>
  <si>
    <t xml:space="preserve">93.6 (91.8, 95.0)</t>
  </si>
  <si>
    <t xml:space="preserve">95.3 (93.8, 96.3)</t>
  </si>
  <si>
    <t xml:space="preserve">86.6 (83.7, 89.0)</t>
  </si>
  <si>
    <t xml:space="preserve">92.3 (89.9, 94.1)</t>
  </si>
  <si>
    <t xml:space="preserve">93.6 (91.7, 95.0)</t>
  </si>
  <si>
    <t xml:space="preserve">96.1 (94.5, 97.2)</t>
  </si>
  <si>
    <t xml:space="preserve">93.1 (91.6, 94.3)</t>
  </si>
  <si>
    <t xml:space="preserve">95.4 (94.1, 96.4)</t>
  </si>
  <si>
    <t xml:space="preserve">95.7 (94.7, 96.5)</t>
  </si>
  <si>
    <t xml:space="preserve">96.7 (95.8, 97.4)</t>
  </si>
  <si>
    <t xml:space="preserve">85.1 (82.7, 87.2)</t>
  </si>
  <si>
    <t xml:space="preserve">91.7 (89.7, 93.3)</t>
  </si>
  <si>
    <t xml:space="preserve">90.7 (88.9, 92.3)</t>
  </si>
  <si>
    <t xml:space="preserve">94.2 (92.7, 95.4)</t>
  </si>
  <si>
    <t xml:space="preserve">77.6 (71.5, 82.5)</t>
  </si>
  <si>
    <t xml:space="preserve">87.6 (82.2, 91.3)</t>
  </si>
  <si>
    <t xml:space="preserve">90.4 (86.5, 93.1)</t>
  </si>
  <si>
    <t xml:space="preserve">92.8 (89.2, 95.1)</t>
  </si>
  <si>
    <t xml:space="preserve">86.5 (82.8, 89.4)</t>
  </si>
  <si>
    <t xml:space="preserve">94.7 (91.9, 96.5)</t>
  </si>
  <si>
    <t xml:space="preserve">92.5 (89.8, 94.5)</t>
  </si>
  <si>
    <t xml:space="preserve">96.2 (94.0, 97.6)</t>
  </si>
  <si>
    <t xml:space="preserve">80.6 (75.8, 84.6)</t>
  </si>
  <si>
    <t xml:space="preserve">90.4 (86.5, 93.2)</t>
  </si>
  <si>
    <t xml:space="preserve">91.2 (87.9, 93.5)</t>
  </si>
  <si>
    <t xml:space="preserve">91.7 (88.5, 94.0)</t>
  </si>
  <si>
    <t xml:space="preserve">80.5 (76.8, 83.7)</t>
  </si>
  <si>
    <t xml:space="preserve">94.9 (92.5, 96.6)</t>
  </si>
  <si>
    <t xml:space="preserve">89.9 (87.4, 92.0)</t>
  </si>
  <si>
    <t xml:space="preserve">96.8 (95.0, 97.9)</t>
  </si>
  <si>
    <t xml:space="preserve">86.1 (85.7, 86.4)</t>
  </si>
  <si>
    <t xml:space="preserve">94.3 (94.1, 94.5)</t>
  </si>
  <si>
    <t xml:space="preserve">92.7 (92.4, 92.9)</t>
  </si>
  <si>
    <t xml:space="preserve">95.7 (95.5, 95.9)</t>
  </si>
  <si>
    <t xml:space="preserve">95.7 (94.1, 96.8)</t>
  </si>
  <si>
    <t xml:space="preserve">64,000 (62,000, 66,000)</t>
  </si>
  <si>
    <t xml:space="preserve">80,900 (79,000, 82,800)</t>
  </si>
  <si>
    <t xml:space="preserve">95.0 (85.6, 98.7)</t>
  </si>
  <si>
    <t xml:space="preserve">92.5 (82.4, 97.2)</t>
  </si>
  <si>
    <t xml:space="preserve">94.9 (91.8, 96.8)</t>
  </si>
  <si>
    <t xml:space="preserve">95.3 (92.4, 97.1)</t>
  </si>
  <si>
    <t xml:space="preserve">74,500 (68,900, 80,000)</t>
  </si>
  <si>
    <t xml:space="preserve">90,900 (87,300, 94,600)</t>
  </si>
  <si>
    <t xml:space="preserve">93.2 (88.8, 95.8)</t>
  </si>
  <si>
    <t xml:space="preserve">69,000 (65,700, 72,300)</t>
  </si>
  <si>
    <t xml:space="preserve">85,100 (81,100, 89,100)</t>
  </si>
  <si>
    <t xml:space="preserve">96.2 (94.6, 97.3)</t>
  </si>
  <si>
    <t xml:space="preserve">69,800 (68,400, 71,300)</t>
  </si>
  <si>
    <t xml:space="preserve">87,300 (83,800, 90,700)</t>
  </si>
  <si>
    <t xml:space="preserve">94.6 (92.8, 95.9)</t>
  </si>
  <si>
    <t xml:space="preserve">93.5 (91.6, 94.9)</t>
  </si>
  <si>
    <t xml:space="preserve">65,100 (63,200, 67,000)</t>
  </si>
  <si>
    <t xml:space="preserve">84,800 (82,000, 87,500)</t>
  </si>
  <si>
    <t xml:space="preserve">93.8 (92.5, 94.8)</t>
  </si>
  <si>
    <t xml:space="preserve">94.5 (93.3, 95.5)</t>
  </si>
  <si>
    <t xml:space="preserve">65,000 (63,300, 66,700)</t>
  </si>
  <si>
    <t xml:space="preserve">80,000 (78,700, 81,300)</t>
  </si>
  <si>
    <t xml:space="preserve">92.2 (89.8, 94.0)</t>
  </si>
  <si>
    <t xml:space="preserve">95.2 (93.2, 96.6)</t>
  </si>
  <si>
    <t xml:space="preserve">66,000 (62,900, 69,100)</t>
  </si>
  <si>
    <t xml:space="preserve">86,900 (84,100, 89,700)</t>
  </si>
  <si>
    <t xml:space="preserve">93.3 (90.3, 95.4)</t>
  </si>
  <si>
    <t xml:space="preserve">92.4 (89.2, 94.6)</t>
  </si>
  <si>
    <t xml:space="preserve">64,500 (59,200, 69,800)</t>
  </si>
  <si>
    <t xml:space="preserve">78,900 (74,700, 83,100)</t>
  </si>
  <si>
    <t xml:space="preserve">91.1 (88.7, 93.0)</t>
  </si>
  <si>
    <t xml:space="preserve">92.8 (90.6, 94.5)</t>
  </si>
  <si>
    <t xml:space="preserve">64,500 (62,800, 66,200)</t>
  </si>
  <si>
    <t xml:space="preserve">80,900 (78,400, 83,400)</t>
  </si>
  <si>
    <t xml:space="preserve">92.7 (91.0, 94.1)</t>
  </si>
  <si>
    <t xml:space="preserve">92.3 (90.6, 93.7)</t>
  </si>
  <si>
    <t xml:space="preserve">62,700 (61,000, 64,300)</t>
  </si>
  <si>
    <t xml:space="preserve">83,300 (80,500, 86,100)</t>
  </si>
  <si>
    <t xml:space="preserve">93.7 (91.0, 95.5)</t>
  </si>
  <si>
    <t xml:space="preserve">91.2 (88.2, 93.4)</t>
  </si>
  <si>
    <t xml:space="preserve">66,600 (63,800, 69,400)</t>
  </si>
  <si>
    <t xml:space="preserve">88,700 (85,300, 92,100)</t>
  </si>
  <si>
    <t xml:space="preserve">93.6 (91.7, 95.1)</t>
  </si>
  <si>
    <t xml:space="preserve">63,000 (61,100, 64,900)</t>
  </si>
  <si>
    <t xml:space="preserve">80,000 (78,200, 81,800)</t>
  </si>
  <si>
    <t xml:space="preserve">93.2 (91.1, 94.8)</t>
  </si>
  <si>
    <t xml:space="preserve">92.1 (89.9, 93.8)</t>
  </si>
  <si>
    <t xml:space="preserve">64,700 (62,300, 67,100)</t>
  </si>
  <si>
    <t xml:space="preserve">87,000 (83,600, 90,400)</t>
  </si>
  <si>
    <t xml:space="preserve">90.6 (89.1, 91.9)</t>
  </si>
  <si>
    <t xml:space="preserve">64,900 (63,500, 66,300)</t>
  </si>
  <si>
    <t xml:space="preserve">82,400 (80,800, 84,100)</t>
  </si>
  <si>
    <t xml:space="preserve">93.2 (90.3, 95.2)</t>
  </si>
  <si>
    <t xml:space="preserve">92.0 (89.0, 94.2)</t>
  </si>
  <si>
    <t xml:space="preserve">67,400 (64,600, 70,300)</t>
  </si>
  <si>
    <t xml:space="preserve">83,000 (79,200, 86,800)</t>
  </si>
  <si>
    <t xml:space="preserve">94.2 (92.9, 95.4)</t>
  </si>
  <si>
    <t xml:space="preserve">96.6 (95.5, 97.5)</t>
  </si>
  <si>
    <t xml:space="preserve">65,000 (63,600, 66,400)</t>
  </si>
  <si>
    <t xml:space="preserve">85,000 (83,100, 86,900)</t>
  </si>
  <si>
    <t xml:space="preserve">94.1 (92.4, 95.3)</t>
  </si>
  <si>
    <t xml:space="preserve">94.2 (92.6, 95.5)</t>
  </si>
  <si>
    <t xml:space="preserve">60,000 (57,600, 62,400)</t>
  </si>
  <si>
    <t xml:space="preserve">91.6 (88.2, 94.0)</t>
  </si>
  <si>
    <t xml:space="preserve">90.2 (86.6, 92.9)</t>
  </si>
  <si>
    <t xml:space="preserve">66,800 (65,300, 68,300)</t>
  </si>
  <si>
    <t xml:space="preserve">80,000 (77,300, 82,700)</t>
  </si>
  <si>
    <t xml:space="preserve">92.2 (90.1, 93.8)</t>
  </si>
  <si>
    <t xml:space="preserve">70,000 (68,100, 71,900)</t>
  </si>
  <si>
    <t xml:space="preserve">86,000 (81,600, 90,400)</t>
  </si>
  <si>
    <t xml:space="preserve">89.1 (86.3, 91.4)</t>
  </si>
  <si>
    <t xml:space="preserve">64,000 (62,100, 65,900)</t>
  </si>
  <si>
    <t xml:space="preserve">88,700 (86,800, 90,700)</t>
  </si>
  <si>
    <t xml:space="preserve">84.0 (81.1, 86.5)</t>
  </si>
  <si>
    <t xml:space="preserve">91.9 (89.6, 93.6)</t>
  </si>
  <si>
    <t xml:space="preserve">62,600 (59,700, 65,500)</t>
  </si>
  <si>
    <t xml:space="preserve">80,000 (77,200, 82,800)</t>
  </si>
  <si>
    <t xml:space="preserve">85.0 (82.7, 86.9)</t>
  </si>
  <si>
    <t xml:space="preserve">90.3 (88.4, 91.8)</t>
  </si>
  <si>
    <t xml:space="preserve">58,400 (56,800, 60,100)</t>
  </si>
  <si>
    <t xml:space="preserve">80,000 (77,000, 83,000)</t>
  </si>
  <si>
    <t xml:space="preserve">93.8 (89.9, 96.1)</t>
  </si>
  <si>
    <t xml:space="preserve">89.4 (84.9, 92.6)</t>
  </si>
  <si>
    <t xml:space="preserve">66,800 (64,200, 69,400)</t>
  </si>
  <si>
    <t xml:space="preserve">79,800 (76,000, 83,500)</t>
  </si>
  <si>
    <t xml:space="preserve">92.0 (90.6, 93.2)</t>
  </si>
  <si>
    <t xml:space="preserve">91.3 (89.8, 92.6)</t>
  </si>
  <si>
    <t xml:space="preserve">63,700 (62,200, 65,300)</t>
  </si>
  <si>
    <t xml:space="preserve">85,000 (83,200, 86,800)</t>
  </si>
  <si>
    <t xml:space="preserve">95.9 (94.0, 97.1)</t>
  </si>
  <si>
    <t xml:space="preserve">62,800 (60,800, 64,800)</t>
  </si>
  <si>
    <t xml:space="preserve">76,300 (73,500, 79,100)</t>
  </si>
  <si>
    <t xml:space="preserve">91.6 (89.8, 93.0)</t>
  </si>
  <si>
    <t xml:space="preserve">65,000 (63,900, 66,100)</t>
  </si>
  <si>
    <t xml:space="preserve">88,000 (85,600, 90,400)</t>
  </si>
  <si>
    <t xml:space="preserve">84.8 (81.1, 87.9)</t>
  </si>
  <si>
    <t xml:space="preserve">91.4 (88.3, 93.7)</t>
  </si>
  <si>
    <t xml:space="preserve">54,000 (49,800, 58,200)</t>
  </si>
  <si>
    <t xml:space="preserve">80,000 (78,100, 81,900)</t>
  </si>
  <si>
    <t xml:space="preserve">92.1 (88.3, 94.7)</t>
  </si>
  <si>
    <t xml:space="preserve">93.8 (90.3, 96.0)</t>
  </si>
  <si>
    <t xml:space="preserve">51,600 (46,900, 56,200)</t>
  </si>
  <si>
    <t xml:space="preserve">63,000 (58,900, 67,100)</t>
  </si>
  <si>
    <t xml:space="preserve">95.0 (92.5, 96.6)</t>
  </si>
  <si>
    <t xml:space="preserve">66,500 (64,300, 68,800)</t>
  </si>
  <si>
    <t xml:space="preserve">85,000 (81,800, 88,200)</t>
  </si>
  <si>
    <t xml:space="preserve">91.7 (89.6, 93.4)</t>
  </si>
  <si>
    <t xml:space="preserve">90.4 (88.1, 92.2)</t>
  </si>
  <si>
    <t xml:space="preserve">71,000 (68,300, 73,700)</t>
  </si>
  <si>
    <t xml:space="preserve">90,100 (86,800, 93,300)</t>
  </si>
  <si>
    <t xml:space="preserve">93.7 (91.7, 95.2)</t>
  </si>
  <si>
    <t xml:space="preserve">67,800 (65,900, 69,700)</t>
  </si>
  <si>
    <t xml:space="preserve">92,000 (89,100, 94,900)</t>
  </si>
  <si>
    <t xml:space="preserve">92.9 (90.7, 94.6)</t>
  </si>
  <si>
    <t xml:space="preserve">94.3 (92.3, 95.8)</t>
  </si>
  <si>
    <t xml:space="preserve">66,200 (64,600, 67,700)</t>
  </si>
  <si>
    <t xml:space="preserve">83,300 (81,200, 85,300)</t>
  </si>
  <si>
    <t xml:space="preserve">95.2 (93.3, 96.5)</t>
  </si>
  <si>
    <t xml:space="preserve">93.7 (91.5, 95.2)</t>
  </si>
  <si>
    <t xml:space="preserve">70,700 (69,000, 72,400)</t>
  </si>
  <si>
    <t xml:space="preserve">90,300 (87,500, 93,000)</t>
  </si>
  <si>
    <t xml:space="preserve">85.9 (83.8, 87.8)</t>
  </si>
  <si>
    <t xml:space="preserve">84.5 (82.3, 86.4)</t>
  </si>
  <si>
    <t xml:space="preserve">71,800 (68,900, 74,700)</t>
  </si>
  <si>
    <t xml:space="preserve">83,000 (79,800, 86,200)</t>
  </si>
  <si>
    <t xml:space="preserve">95.6 (94.0, 96.8)</t>
  </si>
  <si>
    <t xml:space="preserve">96.9 (95.5, 97.9)</t>
  </si>
  <si>
    <t xml:space="preserve">65,000 (64,100, 65,900)</t>
  </si>
  <si>
    <t xml:space="preserve">85,000 (82,000, 88,000)</t>
  </si>
  <si>
    <t xml:space="preserve">94.4 (91.9, 96.0)</t>
  </si>
  <si>
    <t xml:space="preserve">93.4 (90.8, 95.2)</t>
  </si>
  <si>
    <t xml:space="preserve">63,400 (60,700, 66,200)</t>
  </si>
  <si>
    <t xml:space="preserve">78,300 (75,500, 81,000)</t>
  </si>
  <si>
    <t xml:space="preserve">93.4 (90.7, 95.3)</t>
  </si>
  <si>
    <t xml:space="preserve">95.7 (93.4, 97.2)</t>
  </si>
  <si>
    <t xml:space="preserve">84,000 (80,400, 87,600)</t>
  </si>
  <si>
    <t xml:space="preserve">92.3 (89.0, 94.6)</t>
  </si>
  <si>
    <t xml:space="preserve">93.6 (90.5, 95.7)</t>
  </si>
  <si>
    <t xml:space="preserve">62,600 (57,900, 67,300)</t>
  </si>
  <si>
    <t xml:space="preserve">81,400 (78,600, 84,200)</t>
  </si>
  <si>
    <t xml:space="preserve">92.5 (90.2, 94.3)</t>
  </si>
  <si>
    <t xml:space="preserve">93.2 (90.9, 94.9)</t>
  </si>
  <si>
    <t xml:space="preserve">65,400 (63,900, 67,000)</t>
  </si>
  <si>
    <t xml:space="preserve">92.2 (91.9, 92.5)</t>
  </si>
  <si>
    <t xml:space="preserve">92.8 (92.5, 93.1)</t>
  </si>
  <si>
    <t xml:space="preserve">65,000 (64,800, 65,200)</t>
  </si>
  <si>
    <t xml:space="preserve">83,500 (83,100, 83,800)</t>
  </si>
  <si>
    <t xml:space="preserve">4,800</t>
  </si>
  <si>
    <t xml:space="preserve">5,400</t>
  </si>
  <si>
    <t xml:space="preserve">94.3 (93.4, 95.1)</t>
  </si>
  <si>
    <t xml:space="preserve">63,400 (62,500, 64,400)</t>
  </si>
  <si>
    <t xml:space="preserve">79,300 (78,300, 80,300)</t>
  </si>
  <si>
    <t xml:space="preserve">98.7 (94.0, 100.0)</t>
  </si>
  <si>
    <t xml:space="preserve">92.0 (85.4, 95.6)</t>
  </si>
  <si>
    <t xml:space="preserve">64,400 (62,400, 66,400)</t>
  </si>
  <si>
    <t xml:space="preserve">80,000 (76,100, 83,900)</t>
  </si>
  <si>
    <t xml:space="preserve">91.2 (87.6, 93.8)</t>
  </si>
  <si>
    <t xml:space="preserve">94.1 (90.9, 96.2)</t>
  </si>
  <si>
    <t xml:space="preserve">57,400 (54,500, 60,300)</t>
  </si>
  <si>
    <t xml:space="preserve">80,300 (75,500, 85,000)</t>
  </si>
  <si>
    <t xml:space="preserve">92.9 (91.5, 94.1)</t>
  </si>
  <si>
    <t xml:space="preserve">71,000 (68,900, 73,100)</t>
  </si>
  <si>
    <t xml:space="preserve">85,700 (83,300, 88,000)</t>
  </si>
  <si>
    <t xml:space="preserve">93.1 (91.1, 94.7)</t>
  </si>
  <si>
    <t xml:space="preserve">92.7 (90.6, 94.3)</t>
  </si>
  <si>
    <t xml:space="preserve">69,500 (68,000, 71,000)</t>
  </si>
  <si>
    <t xml:space="preserve">84,900 (83,400, 86,400)</t>
  </si>
  <si>
    <t xml:space="preserve">95.6 (94.7, 96.3)</t>
  </si>
  <si>
    <t xml:space="preserve">93.7 (92.7, 94.5)</t>
  </si>
  <si>
    <t xml:space="preserve">67,400 (66,400, 68,400)</t>
  </si>
  <si>
    <t xml:space="preserve">85,000 (83,700, 86,300)</t>
  </si>
  <si>
    <t xml:space="preserve">94.8 (93.9, 95.6)</t>
  </si>
  <si>
    <t xml:space="preserve">94.2 (93.2, 95.0)</t>
  </si>
  <si>
    <t xml:space="preserve">65,700 (64,700, 66,700)</t>
  </si>
  <si>
    <t xml:space="preserve">83,300 (81,700, 84,800)</t>
  </si>
  <si>
    <t xml:space="preserve">93.6 (92.8, 94.2)</t>
  </si>
  <si>
    <t xml:space="preserve">93.6 (92.9, 94.3)</t>
  </si>
  <si>
    <t xml:space="preserve">62,000 (60,700, 63,300)</t>
  </si>
  <si>
    <t xml:space="preserve">77,200 (76,200, 78,200)</t>
  </si>
  <si>
    <t xml:space="preserve">93.5 (92.3, 94.4)</t>
  </si>
  <si>
    <t xml:space="preserve">93.6 (92.5, 94.6)</t>
  </si>
  <si>
    <t xml:space="preserve">65,000 (63,200, 66,800)</t>
  </si>
  <si>
    <t xml:space="preserve">81,400 (79,500, 83,300)</t>
  </si>
  <si>
    <t xml:space="preserve">92.8 (91.1, 94.1)</t>
  </si>
  <si>
    <t xml:space="preserve">92.0 (90.3, 93.4)</t>
  </si>
  <si>
    <t xml:space="preserve">75,700 (74,100, 77,200)</t>
  </si>
  <si>
    <t xml:space="preserve">91.8 (90.5, 92.9)</t>
  </si>
  <si>
    <t xml:space="preserve">92.0 (90.8, 93.1)</t>
  </si>
  <si>
    <t xml:space="preserve">64,000 (62,800, 65,100)</t>
  </si>
  <si>
    <t xml:space="preserve">78,300 (76,900, 79,600)</t>
  </si>
  <si>
    <t xml:space="preserve">92.9 (92.0, 93.7)</t>
  </si>
  <si>
    <t xml:space="preserve">92.5 (91.5, 93.3)</t>
  </si>
  <si>
    <t xml:space="preserve">62,000 (60,900, 63,100)</t>
  </si>
  <si>
    <t xml:space="preserve">92.5 (91.0, 93.6)</t>
  </si>
  <si>
    <t xml:space="preserve">65,400 (64,000, 66,900)</t>
  </si>
  <si>
    <t xml:space="preserve">84,000 (82,500, 85,500)</t>
  </si>
  <si>
    <t xml:space="preserve">93.1 (92.1, 94.0)</t>
  </si>
  <si>
    <t xml:space="preserve">93.8 (92.8, 94.6)</t>
  </si>
  <si>
    <t xml:space="preserve">61,300 (60,000, 62,500)</t>
  </si>
  <si>
    <t xml:space="preserve">77,300 (76,300, 78,400)</t>
  </si>
  <si>
    <t xml:space="preserve">92.2 (91.1, 93.2)</t>
  </si>
  <si>
    <t xml:space="preserve">61,000 (59,500, 62,500)</t>
  </si>
  <si>
    <t xml:space="preserve">81,000 (79,400, 82,600)</t>
  </si>
  <si>
    <t xml:space="preserve">90.2 (89.4, 91.0)</t>
  </si>
  <si>
    <t xml:space="preserve">91.6 (90.8, 92.3)</t>
  </si>
  <si>
    <t xml:space="preserve">62,600 (61,700, 63,500)</t>
  </si>
  <si>
    <t xml:space="preserve">80,000 (79,700, 80,300)</t>
  </si>
  <si>
    <t xml:space="preserve">92.7 (91.2, 94.0)</t>
  </si>
  <si>
    <t xml:space="preserve">64,500 (62,900, 66,100)</t>
  </si>
  <si>
    <t xml:space="preserve">80,000 (77,700, 82,300)</t>
  </si>
  <si>
    <t xml:space="preserve">94.8 (94.0, 95.6)</t>
  </si>
  <si>
    <t xml:space="preserve">95.3 (94.5, 96.0)</t>
  </si>
  <si>
    <t xml:space="preserve">61,400 (59,900, 62,900)</t>
  </si>
  <si>
    <t xml:space="preserve">80,000 (79,000, 81,000)</t>
  </si>
  <si>
    <t xml:space="preserve">94.2 (93.3, 94.9)</t>
  </si>
  <si>
    <t xml:space="preserve">94.2 (93.4, 95.0)</t>
  </si>
  <si>
    <t xml:space="preserve">59,400 (57,700, 61,100)</t>
  </si>
  <si>
    <t xml:space="preserve">76,800 (75,100, 78,500)</t>
  </si>
  <si>
    <t xml:space="preserve">91.4 (89.6, 93.0)</t>
  </si>
  <si>
    <t xml:space="preserve">90.4 (88.4, 92.0)</t>
  </si>
  <si>
    <t xml:space="preserve">65,700 (64,300, 67,000)</t>
  </si>
  <si>
    <t xml:space="preserve">80,000 (77,900, 82,100)</t>
  </si>
  <si>
    <t xml:space="preserve">92.3 (91.1, 93.3)</t>
  </si>
  <si>
    <t xml:space="preserve">93.4 (92.3, 94.3)</t>
  </si>
  <si>
    <t xml:space="preserve">67,600 (65,900, 69,400)</t>
  </si>
  <si>
    <t xml:space="preserve">82,000 (79,300, 84,700)</t>
  </si>
  <si>
    <t xml:space="preserve">89.1 (87.4, 90.6)</t>
  </si>
  <si>
    <t xml:space="preserve">88.7 (87.0, 90.2)</t>
  </si>
  <si>
    <t xml:space="preserve">86,000 (84,400, 87,600)</t>
  </si>
  <si>
    <t xml:space="preserve">86.6 (85.2, 87.8)</t>
  </si>
  <si>
    <t xml:space="preserve">91.3 (90.2, 92.4)</t>
  </si>
  <si>
    <t xml:space="preserve">62,500 (61,500, 63,500)</t>
  </si>
  <si>
    <t xml:space="preserve">77,900 (76,000, 79,800)</t>
  </si>
  <si>
    <t xml:space="preserve">84.4 (83.2, 85.5)</t>
  </si>
  <si>
    <t xml:space="preserve">87.8 (86.7, 88.8)</t>
  </si>
  <si>
    <t xml:space="preserve">57,700 (56,500, 58,900)</t>
  </si>
  <si>
    <t xml:space="preserve">74,000 (72,800, 75,200)</t>
  </si>
  <si>
    <t xml:space="preserve">95.8 (94.2, 96.9)</t>
  </si>
  <si>
    <t xml:space="preserve">91.0 (88.9, 92.7)</t>
  </si>
  <si>
    <t xml:space="preserve">65,400 (64,400, 66,400)</t>
  </si>
  <si>
    <t xml:space="preserve">78,300 (76,400, 80,200)</t>
  </si>
  <si>
    <t xml:space="preserve">92.9 (92.2, 93.5)</t>
  </si>
  <si>
    <t xml:space="preserve">90.7 (89.9, 91.5)</t>
  </si>
  <si>
    <t xml:space="preserve">62,600 (61,800, 63,400)</t>
  </si>
  <si>
    <t xml:space="preserve">81,400 (80,100, 82,600)</t>
  </si>
  <si>
    <t xml:space="preserve">93.8 (92.7, 94.8)</t>
  </si>
  <si>
    <t xml:space="preserve">94.5 (93.4, 95.4)</t>
  </si>
  <si>
    <t xml:space="preserve">63,400 (62,400, 64,500)</t>
  </si>
  <si>
    <t xml:space="preserve">76,500 (74,800, 78,200)</t>
  </si>
  <si>
    <t xml:space="preserve">91.8 (90.7, 92.7)</t>
  </si>
  <si>
    <t xml:space="preserve">91.9 (90.8, 92.8)</t>
  </si>
  <si>
    <t xml:space="preserve">64,000 (63,000, 65,000)</t>
  </si>
  <si>
    <t xml:space="preserve">83,600 (81,900, 85,300)</t>
  </si>
  <si>
    <t xml:space="preserve">81.7 (79.8, 83.5)</t>
  </si>
  <si>
    <t xml:space="preserve">86.7 (85.0, 88.3)</t>
  </si>
  <si>
    <t xml:space="preserve">57,200 (54,700, 59,700)</t>
  </si>
  <si>
    <t xml:space="preserve">77,000 (75,000, 78,900)</t>
  </si>
  <si>
    <t xml:space="preserve">92.5 (90.2, 94.2)</t>
  </si>
  <si>
    <t xml:space="preserve">50,000 (48,100, 51,900)</t>
  </si>
  <si>
    <t xml:space="preserve">65,100 (61,200, 69,000)</t>
  </si>
  <si>
    <t xml:space="preserve">94.8 (93.5, 95.8)</t>
  </si>
  <si>
    <t xml:space="preserve">94.6 (93.3, 95.6)</t>
  </si>
  <si>
    <t xml:space="preserve">65,000 (64,200, 65,800)</t>
  </si>
  <si>
    <t xml:space="preserve">82,000 (80,600, 83,400)</t>
  </si>
  <si>
    <t xml:space="preserve">75.5 (65.3, 83.2)</t>
  </si>
  <si>
    <t xml:space="preserve">81.1 (71.4, 87.8)</t>
  </si>
  <si>
    <t xml:space="preserve">91.7 (90.6, 92.7)</t>
  </si>
  <si>
    <t xml:space="preserve">91.3 (90.1, 92.3)</t>
  </si>
  <si>
    <t xml:space="preserve">69,000 (67,800, 70,200)</t>
  </si>
  <si>
    <t xml:space="preserve">94.6 (93.6, 95.4)</t>
  </si>
  <si>
    <t xml:space="preserve">66,000 (65,000, 67,000)</t>
  </si>
  <si>
    <t xml:space="preserve">88,000 (86,100, 89,900)</t>
  </si>
  <si>
    <t xml:space="preserve">93.9 (92.8, 94.8)</t>
  </si>
  <si>
    <t xml:space="preserve">93.8 (92.7, 94.6)</t>
  </si>
  <si>
    <t xml:space="preserve">64,700 (64,000, 65,400)</t>
  </si>
  <si>
    <t xml:space="preserve">80,000 (79,100, 80,900)</t>
  </si>
  <si>
    <t xml:space="preserve">94.7 (93.5, 95.6)</t>
  </si>
  <si>
    <t xml:space="preserve">93.6 (92.4, 94.7)</t>
  </si>
  <si>
    <t xml:space="preserve">70,000 (69,000, 71,000)</t>
  </si>
  <si>
    <t xml:space="preserve">86,500 (85,300, 87,700)</t>
  </si>
  <si>
    <t xml:space="preserve">84.6 (83.4, 85.8)</t>
  </si>
  <si>
    <t xml:space="preserve">82.1 (80.8, 83.4)</t>
  </si>
  <si>
    <t xml:space="preserve">68,300 (66,800, 69,700)</t>
  </si>
  <si>
    <t xml:space="preserve">82,000 (80,000, 84,000)</t>
  </si>
  <si>
    <t xml:space="preserve">95.8 (94.9, 96.5)</t>
  </si>
  <si>
    <t xml:space="preserve">62,000 (61,100, 62,900)</t>
  </si>
  <si>
    <t xml:space="preserve">81,400 (79,600, 83,300)</t>
  </si>
  <si>
    <t xml:space="preserve">93.5 (92.2, 94.5)</t>
  </si>
  <si>
    <t xml:space="preserve">92.7 (91.3, 93.8)</t>
  </si>
  <si>
    <t xml:space="preserve">77,100 (75,200, 79,000)</t>
  </si>
  <si>
    <t xml:space="preserve">94.1 (92.8, 95.2)</t>
  </si>
  <si>
    <t xml:space="preserve">62,600 (61,200, 64,000)</t>
  </si>
  <si>
    <t xml:space="preserve">79,200 (77,500, 80,800)</t>
  </si>
  <si>
    <t xml:space="preserve">92.4 (90.7, 93.7)</t>
  </si>
  <si>
    <t xml:space="preserve">93.2 (91.6, 94.4)</t>
  </si>
  <si>
    <t xml:space="preserve">61,700 (60,000, 63,400)</t>
  </si>
  <si>
    <t xml:space="preserve">77,300 (74,300, 80,200)</t>
  </si>
  <si>
    <t xml:space="preserve">92.8 (91.7, 93.8)</t>
  </si>
  <si>
    <t xml:space="preserve">92.2 (91.0, 93.2)</t>
  </si>
  <si>
    <t xml:space="preserve">63,400 (62,200, 64,700)</t>
  </si>
  <si>
    <t xml:space="preserve">77,200 (75,900, 78,500)</t>
  </si>
  <si>
    <t xml:space="preserve">92.2 (92.0, 92.4)</t>
  </si>
  <si>
    <t xml:space="preserve">92.2 (92.1, 92.4)</t>
  </si>
  <si>
    <t xml:space="preserve">63,900 (63,600, 64,200)</t>
  </si>
  <si>
    <t xml:space="preserve">80,000 (80,000, 80,000)</t>
  </si>
  <si>
    <t xml:space="preserve">4,600</t>
  </si>
  <si>
    <t xml:space="preserve">4,700</t>
  </si>
  <si>
    <t xml:space="preserve">99.1 (97.3, 99.8)</t>
  </si>
  <si>
    <t xml:space="preserve">95.2 (92.3, 96.9)</t>
  </si>
  <si>
    <t xml:space="preserve">90,000 (85,100, 94,900)</t>
  </si>
  <si>
    <t xml:space="preserve">108,000 (103,900, 112,100)</t>
  </si>
  <si>
    <t xml:space="preserve">97.9 (90.6, 99.9)</t>
  </si>
  <si>
    <t xml:space="preserve">95.7 (87.8, 98.7)</t>
  </si>
  <si>
    <t xml:space="preserve">69,000 (62,100, 75,900)</t>
  </si>
  <si>
    <t xml:space="preserve">104,400 (85,800, 122,900)</t>
  </si>
  <si>
    <t xml:space="preserve">100.0 (96.9, 100.0)</t>
  </si>
  <si>
    <t xml:space="preserve">95.9 (91.3, 98.0)</t>
  </si>
  <si>
    <t xml:space="preserve">91,800 (82,800, 100,800)</t>
  </si>
  <si>
    <t xml:space="preserve">118,500 (103,700, 133,300)</t>
  </si>
  <si>
    <t xml:space="preserve">94.7 (85.2, 98.3)</t>
  </si>
  <si>
    <t xml:space="preserve">92.1 (82.0, 96.7)</t>
  </si>
  <si>
    <t xml:space="preserve">97.7 (96.3, 98.5)</t>
  </si>
  <si>
    <t xml:space="preserve">97.0 (95.5, 98.0)</t>
  </si>
  <si>
    <t xml:space="preserve">95,600 (91,300, 99,900)</t>
  </si>
  <si>
    <t xml:space="preserve">113,000 (107,900, 118,100)</t>
  </si>
  <si>
    <t xml:space="preserve">95.8 (93.2, 97.3)</t>
  </si>
  <si>
    <t xml:space="preserve">84,500 (79,300, 89,700)</t>
  </si>
  <si>
    <t xml:space="preserve">105,000 (100,200, 109,800)</t>
  </si>
  <si>
    <t xml:space="preserve">96.6 (95.0, 97.7)</t>
  </si>
  <si>
    <t xml:space="preserve">83,800 (79,500, 88,200)</t>
  </si>
  <si>
    <t xml:space="preserve">98,100 (93,700, 102,500)</t>
  </si>
  <si>
    <t xml:space="preserve">97.2 (95.0, 98.4)</t>
  </si>
  <si>
    <t xml:space="preserve">95.2 (92.6, 96.8)</t>
  </si>
  <si>
    <t xml:space="preserve">95,000 (89,300, 100,700)</t>
  </si>
  <si>
    <t xml:space="preserve">115,000 (109,200, 120,800)</t>
  </si>
  <si>
    <t xml:space="preserve">100.0 (94.2, 100.0)</t>
  </si>
  <si>
    <t xml:space="preserve">96.0 (88.6, 98.7)</t>
  </si>
  <si>
    <t xml:space="preserve">77,000 (70,700, 83,200)</t>
  </si>
  <si>
    <t xml:space="preserve">97,100 (86,900, 107,200)</t>
  </si>
  <si>
    <t xml:space="preserve">93.8 (91.2, 95.5)</t>
  </si>
  <si>
    <t xml:space="preserve">94.1 (91.6, 95.8)</t>
  </si>
  <si>
    <t xml:space="preserve">89,700 (85,300, 94,200)</t>
  </si>
  <si>
    <t xml:space="preserve">101,500 (93,600, 109,300)</t>
  </si>
  <si>
    <t xml:space="preserve">95.8 (93.7, 97.2)</t>
  </si>
  <si>
    <t xml:space="preserve">95.2 (93.0, 96.7)</t>
  </si>
  <si>
    <t xml:space="preserve">85,500 (80,500, 90,400)</t>
  </si>
  <si>
    <t xml:space="preserve">106,000 (100,900, 111,100)</t>
  </si>
  <si>
    <t xml:space="preserve">98.0 (95.8, 99.0)</t>
  </si>
  <si>
    <t xml:space="preserve">96.1 (93.3, 97.6)</t>
  </si>
  <si>
    <t xml:space="preserve">108,600 (103,200, 114,000)</t>
  </si>
  <si>
    <t xml:space="preserve">125,200 (118,000, 132,500)</t>
  </si>
  <si>
    <t xml:space="preserve">96.6 (93.6, 98.1)</t>
  </si>
  <si>
    <t xml:space="preserve">93.7 (90.1, 96.0)</t>
  </si>
  <si>
    <t xml:space="preserve">77,500 (71,800, 83,100)</t>
  </si>
  <si>
    <t xml:space="preserve">104,400 (98,600, 110,100)</t>
  </si>
  <si>
    <t xml:space="preserve">96.7 (94.1, 98.1)</t>
  </si>
  <si>
    <t xml:space="preserve">94.3 (91.2, 96.2)</t>
  </si>
  <si>
    <t xml:space="preserve">104,300 (93,500, 115,000)</t>
  </si>
  <si>
    <t xml:space="preserve">120,000 (112,000, 128,000)</t>
  </si>
  <si>
    <t xml:space="preserve">95.4 (94.0, 96.3)</t>
  </si>
  <si>
    <t xml:space="preserve">95.1 (93.7, 96.1)</t>
  </si>
  <si>
    <t xml:space="preserve">85,300 (81,100, 89,500)</t>
  </si>
  <si>
    <t xml:space="preserve">104,400 (100,400, 108,300)</t>
  </si>
  <si>
    <t xml:space="preserve">98.0 (94.0, 99.4)</t>
  </si>
  <si>
    <t xml:space="preserve">94.9 (90.0, 97.4)</t>
  </si>
  <si>
    <t xml:space="preserve">91,000 (76,000, 106,000)</t>
  </si>
  <si>
    <t xml:space="preserve">96,000 (87,800, 104,200)</t>
  </si>
  <si>
    <t xml:space="preserve">97.5 (95.8, 98.5)</t>
  </si>
  <si>
    <t xml:space="preserve">94.7 (92.6, 96.2)</t>
  </si>
  <si>
    <t xml:space="preserve">94,500 (90,100, 98,800)</t>
  </si>
  <si>
    <t xml:space="preserve">113,000 (109,100, 116,900)</t>
  </si>
  <si>
    <t xml:space="preserve">98.1 (96.4, 99.0)</t>
  </si>
  <si>
    <t xml:space="preserve">97.2 (95.3, 98.3)</t>
  </si>
  <si>
    <t xml:space="preserve">95,100 (89,800, 100,300)</t>
  </si>
  <si>
    <t xml:space="preserve">96.8 (93.7, 98.3)</t>
  </si>
  <si>
    <t xml:space="preserve">93.0 (89.1, 95.4)</t>
  </si>
  <si>
    <t xml:space="preserve">104,000 (94,300, 113,700)</t>
  </si>
  <si>
    <t xml:space="preserve">118,000 (108,200, 127,800)</t>
  </si>
  <si>
    <t xml:space="preserve">95.9 (92.8, 97.6)</t>
  </si>
  <si>
    <t xml:space="preserve">96.5 (93.5, 98.0)</t>
  </si>
  <si>
    <t xml:space="preserve">86,800 (76,300, 97,300)</t>
  </si>
  <si>
    <t xml:space="preserve">99,000 (92,200, 105,800)</t>
  </si>
  <si>
    <t xml:space="preserve">94.5 (91.5, 96.4)</t>
  </si>
  <si>
    <t xml:space="preserve">96.3 (93.7, 97.8)</t>
  </si>
  <si>
    <t xml:space="preserve">79,000 (75,600, 82,400)</t>
  </si>
  <si>
    <t xml:space="preserve">112,100 (106,600, 117,600)</t>
  </si>
  <si>
    <t xml:space="preserve">97.8 (94.7, 99.1)</t>
  </si>
  <si>
    <t xml:space="preserve">95.7 (92.0, 97.6)</t>
  </si>
  <si>
    <t xml:space="preserve">75,600 (63,900, 87,300)</t>
  </si>
  <si>
    <t xml:space="preserve">100,000 (92,500, 107,500)</t>
  </si>
  <si>
    <t xml:space="preserve">96.2 (95.2, 96.9)</t>
  </si>
  <si>
    <t xml:space="preserve">93.4 (92.2, 94.3)</t>
  </si>
  <si>
    <t xml:space="preserve">82,100 (79,400, 84,800)</t>
  </si>
  <si>
    <t xml:space="preserve">103,000 (100,400, 105,600)</t>
  </si>
  <si>
    <t xml:space="preserve">97.9 (93.8, 99.4)</t>
  </si>
  <si>
    <t xml:space="preserve">93.7 (88.4, 96.5)</t>
  </si>
  <si>
    <t xml:space="preserve">84,500 (76,000, 93,000)</t>
  </si>
  <si>
    <t xml:space="preserve">110,300 (103,400, 117,300)</t>
  </si>
  <si>
    <t xml:space="preserve">95.3 (93.2, 96.7)</t>
  </si>
  <si>
    <t xml:space="preserve">78,000 (76,000, 80,000)</t>
  </si>
  <si>
    <t xml:space="preserve">107,000 (101,700, 112,400)</t>
  </si>
  <si>
    <t xml:space="preserve">95.4 (91.7, 97.4)</t>
  </si>
  <si>
    <t xml:space="preserve">92.1 (87.8, 94.8)</t>
  </si>
  <si>
    <t xml:space="preserve">92,100 (84,400, 99,800)</t>
  </si>
  <si>
    <t xml:space="preserve">99,900 (91,300, 108,500)</t>
  </si>
  <si>
    <t xml:space="preserve">94.8 (93.2, 96.0)</t>
  </si>
  <si>
    <t xml:space="preserve">95.8 (94.3, 96.8)</t>
  </si>
  <si>
    <t xml:space="preserve">88,000 (82,900, 93,100)</t>
  </si>
  <si>
    <t xml:space="preserve">110,000 (105,300, 114,700)</t>
  </si>
  <si>
    <t xml:space="preserve">96.6 (93.8, 98.1)</t>
  </si>
  <si>
    <t xml:space="preserve">79,500 (75,000, 84,000)</t>
  </si>
  <si>
    <t xml:space="preserve">105,000 (100,800, 109,200)</t>
  </si>
  <si>
    <t xml:space="preserve">100.0 (94.3, 100.0)</t>
  </si>
  <si>
    <t xml:space="preserve">90.2 (81.7, 94.7)</t>
  </si>
  <si>
    <t xml:space="preserve">102,000 (92,100, 111,900)</t>
  </si>
  <si>
    <t xml:space="preserve">100,000 (84,900, 115,100)</t>
  </si>
  <si>
    <t xml:space="preserve">97.5 (92.7, 99.2)</t>
  </si>
  <si>
    <t xml:space="preserve">96.3 (91.1, 98.5)</t>
  </si>
  <si>
    <t xml:space="preserve">85,300 (78,600, 92,100)</t>
  </si>
  <si>
    <t xml:space="preserve">114,000 (104,100, 123,900)</t>
  </si>
  <si>
    <t xml:space="preserve">89.8 (81.9, 94.3)</t>
  </si>
  <si>
    <t xml:space="preserve">93.2 (85.9, 96.7)</t>
  </si>
  <si>
    <t xml:space="preserve">92.7 (90.2, 94.4)</t>
  </si>
  <si>
    <t xml:space="preserve">91,400 (86,700, 96,100)</t>
  </si>
  <si>
    <t xml:space="preserve">110,000 (105,800, 114,200)</t>
  </si>
  <si>
    <t xml:space="preserve">98.6 (97.1, 99.3)</t>
  </si>
  <si>
    <t xml:space="preserve">111,000 (104,900, 117,100)</t>
  </si>
  <si>
    <t xml:space="preserve">138,000 (131,800, 144,200)</t>
  </si>
  <si>
    <t xml:space="preserve">98.3 (95.7, 99.3)</t>
  </si>
  <si>
    <t xml:space="preserve">96.5 (93.5, 98.1)</t>
  </si>
  <si>
    <t xml:space="preserve">100,600 (93,800, 107,400)</t>
  </si>
  <si>
    <t xml:space="preserve">115,700 (108,500, 123,000)</t>
  </si>
  <si>
    <t xml:space="preserve">95.2 (92.0, 97.1)</t>
  </si>
  <si>
    <t xml:space="preserve">90,000 (80,700, 99,300)</t>
  </si>
  <si>
    <t xml:space="preserve">106,800 (97,200, 116,400)</t>
  </si>
  <si>
    <t xml:space="preserve">95.7 (93.9, 97.0)</t>
  </si>
  <si>
    <t xml:space="preserve">93.9 (91.9, 95.4)</t>
  </si>
  <si>
    <t xml:space="preserve">90,000 (88,000, 92,000)</t>
  </si>
  <si>
    <t xml:space="preserve">104,400 (100,500, 108,200)</t>
  </si>
  <si>
    <t xml:space="preserve">96.7 (94.3, 98.1)</t>
  </si>
  <si>
    <t xml:space="preserve">95.1 (92.4, 96.8)</t>
  </si>
  <si>
    <t xml:space="preserve">95,000 (87,900, 102,100)</t>
  </si>
  <si>
    <t xml:space="preserve">108,800 (99,400, 118,100)</t>
  </si>
  <si>
    <t xml:space="preserve">91.8 (83.7, 95.6)</t>
  </si>
  <si>
    <t xml:space="preserve">89.8 (81.3, 94.2)</t>
  </si>
  <si>
    <t xml:space="preserve">90,100 (79,100, 101,200)</t>
  </si>
  <si>
    <t xml:space="preserve">99.0 (95.5, 100.0)</t>
  </si>
  <si>
    <t xml:space="preserve">96.0 (91.5, 98.1)</t>
  </si>
  <si>
    <t xml:space="preserve">90,000 (82,800, 97,200)</t>
  </si>
  <si>
    <t xml:space="preserve">108,300 (100,500, 116,000)</t>
  </si>
  <si>
    <t xml:space="preserve">96.0 (90.3, 98.5)</t>
  </si>
  <si>
    <t xml:space="preserve">94.7 (88.6, 97.6)</t>
  </si>
  <si>
    <t xml:space="preserve">90,600 (73,900, 107,300)</t>
  </si>
  <si>
    <t xml:space="preserve">100,000 (80,500, 119,500)</t>
  </si>
  <si>
    <t xml:space="preserve">96.3 (92.5, 98.2)</t>
  </si>
  <si>
    <t xml:space="preserve">91.0 (86.3, 94.2)</t>
  </si>
  <si>
    <t xml:space="preserve">89,500 (76,500, 102,500)</t>
  </si>
  <si>
    <t xml:space="preserve">95,900 (88,500, 103,300)</t>
  </si>
  <si>
    <t xml:space="preserve">96.2 (95.9, 96.5)</t>
  </si>
  <si>
    <t xml:space="preserve">95.0 (94.7, 95.3)</t>
  </si>
  <si>
    <t xml:space="preserve">89,700 (88,800, 90,700)</t>
  </si>
  <si>
    <t xml:space="preserve">108,500 (107,400, 109,700)</t>
  </si>
  <si>
    <t xml:space="preserve">11,200</t>
  </si>
  <si>
    <t xml:space="preserve">13,600</t>
  </si>
  <si>
    <t xml:space="preserve">97.7 (96.7, 98.4)</t>
  </si>
  <si>
    <t xml:space="preserve">94.3 (92.8, 95.4)</t>
  </si>
  <si>
    <t xml:space="preserve">90,000 (87,300, 92,700)</t>
  </si>
  <si>
    <t xml:space="preserve">106,100 (103,100, 109,100)</t>
  </si>
  <si>
    <t xml:space="preserve">97.4 (94.4, 98.8)</t>
  </si>
  <si>
    <t xml:space="preserve">96.8 (93.5, 98.4)</t>
  </si>
  <si>
    <t xml:space="preserve">68,000 (64,300, 71,600)</t>
  </si>
  <si>
    <t xml:space="preserve">100,000 (93,800, 106,200)</t>
  </si>
  <si>
    <t xml:space="preserve">98.7 (97.1, 99.3)</t>
  </si>
  <si>
    <t xml:space="preserve">91,000 (85,600, 96,400)</t>
  </si>
  <si>
    <t xml:space="preserve">110,000 (102,200, 117,800)</t>
  </si>
  <si>
    <t xml:space="preserve">96.5 (93.1, 98.1)</t>
  </si>
  <si>
    <t xml:space="preserve">94.4 (90.6, 96.6)</t>
  </si>
  <si>
    <t xml:space="preserve">96,600 (90,900, 102,400)</t>
  </si>
  <si>
    <t xml:space="preserve">106,000 (98,800, 113,200)</t>
  </si>
  <si>
    <t xml:space="preserve">97.4 (96.7, 98.0)</t>
  </si>
  <si>
    <t xml:space="preserve">96.5 (95.7, 97.2)</t>
  </si>
  <si>
    <t xml:space="preserve">93,200 (90,800, 95,600)</t>
  </si>
  <si>
    <t xml:space="preserve">110,000 (108,200, 111,800)</t>
  </si>
  <si>
    <t xml:space="preserve">96.6 (95.3, 97.5)</t>
  </si>
  <si>
    <t xml:space="preserve">96.2 (94.8, 97.1)</t>
  </si>
  <si>
    <t xml:space="preserve">84,000 (80,900, 87,100)</t>
  </si>
  <si>
    <t xml:space="preserve">102,000 (98,900, 105,100)</t>
  </si>
  <si>
    <t xml:space="preserve">96.6 (95.9, 97.2)</t>
  </si>
  <si>
    <t xml:space="preserve">95.2 (94.3, 95.9)</t>
  </si>
  <si>
    <t xml:space="preserve">84,200 (81,900, 86,400)</t>
  </si>
  <si>
    <t xml:space="preserve">95,000 (92,700, 97,300)</t>
  </si>
  <si>
    <t xml:space="preserve">96.2 (95.1, 97.1)</t>
  </si>
  <si>
    <t xml:space="preserve">87,000 (82,900, 91,100)</t>
  </si>
  <si>
    <t xml:space="preserve">100,000 (96,400, 103,600)</t>
  </si>
  <si>
    <t xml:space="preserve">98.1 (96.0, 99.1)</t>
  </si>
  <si>
    <t xml:space="preserve">96.3 (93.7, 97.7)</t>
  </si>
  <si>
    <t xml:space="preserve">79,800 (73,700, 86,000)</t>
  </si>
  <si>
    <t xml:space="preserve">95,500 (90,600, 100,400)</t>
  </si>
  <si>
    <t xml:space="preserve">95.1 (93.9, 96.1)</t>
  </si>
  <si>
    <t xml:space="preserve">87,300 (84,600, 90,100)</t>
  </si>
  <si>
    <t xml:space="preserve">98,600 (95,400, 101,900)</t>
  </si>
  <si>
    <t xml:space="preserve">96.5 (95.6, 97.2)</t>
  </si>
  <si>
    <t xml:space="preserve">82,000 (79,500, 84,500)</t>
  </si>
  <si>
    <t xml:space="preserve">102,000 (98,500, 105,500)</t>
  </si>
  <si>
    <t xml:space="preserve">96.8 (95.3, 97.7)</t>
  </si>
  <si>
    <t xml:space="preserve">94.9 (93.2, 96.2)</t>
  </si>
  <si>
    <t xml:space="preserve">104,000 (100,700, 107,300)</t>
  </si>
  <si>
    <t xml:space="preserve">118,500 (114,800, 122,200)</t>
  </si>
  <si>
    <t xml:space="preserve">97.4 (96.3, 98.2)</t>
  </si>
  <si>
    <t xml:space="preserve">95.0 (93.6, 96.1)</t>
  </si>
  <si>
    <t xml:space="preserve">78,600 (75,700, 81,500)</t>
  </si>
  <si>
    <t xml:space="preserve">99,500 (95,600, 103,400)</t>
  </si>
  <si>
    <t xml:space="preserve">96.9 (95.7, 97.7)</t>
  </si>
  <si>
    <t xml:space="preserve">96,900 (92,400, 101,400)</t>
  </si>
  <si>
    <t xml:space="preserve">113,600 (107,700, 119,500)</t>
  </si>
  <si>
    <t xml:space="preserve">94.9 (94.1, 95.5)</t>
  </si>
  <si>
    <t xml:space="preserve">94.4 (93.5, 95.1)</t>
  </si>
  <si>
    <t xml:space="preserve">99,000 (96,300, 101,600)</t>
  </si>
  <si>
    <t xml:space="preserve">96.1 (94.1, 97.4)</t>
  </si>
  <si>
    <t xml:space="preserve">95.3 (93.1, 96.7)</t>
  </si>
  <si>
    <t xml:space="preserve">84,800 (76,200, 93,300)</t>
  </si>
  <si>
    <t xml:space="preserve">94,800 (90,500, 99,100)</t>
  </si>
  <si>
    <t xml:space="preserve">97.5 (96.5, 98.2)</t>
  </si>
  <si>
    <t xml:space="preserve">95.0 (93.8, 96.1)</t>
  </si>
  <si>
    <t xml:space="preserve">96,000 (92,100, 99,900)</t>
  </si>
  <si>
    <t xml:space="preserve">111,000 (108,200, 113,800)</t>
  </si>
  <si>
    <t xml:space="preserve">97.1 (96.1, 97.8)</t>
  </si>
  <si>
    <t xml:space="preserve">95.8 (94.7, 96.6)</t>
  </si>
  <si>
    <t xml:space="preserve">78,000 (75,300, 80,700)</t>
  </si>
  <si>
    <t xml:space="preserve">91,500 (88,800, 94,100)</t>
  </si>
  <si>
    <t xml:space="preserve">96.6 (94.9, 97.7)</t>
  </si>
  <si>
    <t xml:space="preserve">94.6 (92.5, 96.0)</t>
  </si>
  <si>
    <t xml:space="preserve">103,100 (97,000, 109,100)</t>
  </si>
  <si>
    <t xml:space="preserve">119,000 (112,800, 125,200)</t>
  </si>
  <si>
    <t xml:space="preserve">95.2 (93.5, 96.4)</t>
  </si>
  <si>
    <t xml:space="preserve">82,000 (78,400, 85,600)</t>
  </si>
  <si>
    <t xml:space="preserve">95,500 (91,200, 99,900)</t>
  </si>
  <si>
    <t xml:space="preserve">95.3 (93.9, 96.4)</t>
  </si>
  <si>
    <t xml:space="preserve">94.3 (92.7, 95.5)</t>
  </si>
  <si>
    <t xml:space="preserve">80,000 (77,100, 82,900)</t>
  </si>
  <si>
    <t xml:space="preserve">110,000 (107,200, 112,800)</t>
  </si>
  <si>
    <t xml:space="preserve">96.5 (94.8, 97.6)</t>
  </si>
  <si>
    <t xml:space="preserve">94.8 (92.8, 96.2)</t>
  </si>
  <si>
    <t xml:space="preserve">75,600 (69,700, 81,500)</t>
  </si>
  <si>
    <t xml:space="preserve">95,200 (90,800, 99,500)</t>
  </si>
  <si>
    <t xml:space="preserve">96.4 (95.9, 96.8)</t>
  </si>
  <si>
    <t xml:space="preserve">95.0 (94.4, 95.5)</t>
  </si>
  <si>
    <t xml:space="preserve">100,000 (98,800, 101,200)</t>
  </si>
  <si>
    <t xml:space="preserve">97.7 (95.9, 98.7)</t>
  </si>
  <si>
    <t xml:space="preserve">91.9 (89.1, 94.0)</t>
  </si>
  <si>
    <t xml:space="preserve">82,800 (79,400, 86,200)</t>
  </si>
  <si>
    <t xml:space="preserve">108,500 (105,200, 111,800)</t>
  </si>
  <si>
    <t xml:space="preserve">78,300 (76,600, 80,000)</t>
  </si>
  <si>
    <t xml:space="preserve">101,100 (98,200, 103,900)</t>
  </si>
  <si>
    <t xml:space="preserve">95.9 (94.3, 97.1)</t>
  </si>
  <si>
    <t xml:space="preserve">94.7 (92.9, 96.0)</t>
  </si>
  <si>
    <t xml:space="preserve">90,000 (85,300, 94,700)</t>
  </si>
  <si>
    <t xml:space="preserve">100,000 (95,500, 104,500)</t>
  </si>
  <si>
    <t xml:space="preserve">95.4 (94.5, 96.1)</t>
  </si>
  <si>
    <t xml:space="preserve">95.6 (94.7, 96.2)</t>
  </si>
  <si>
    <t xml:space="preserve">86,100 (82,900, 89,200)</t>
  </si>
  <si>
    <t xml:space="preserve">109,600 (107,200, 111,900)</t>
  </si>
  <si>
    <t xml:space="preserve">97.3 (96.1, 98.1)</t>
  </si>
  <si>
    <t xml:space="preserve">96.5 (95.3, 97.4)</t>
  </si>
  <si>
    <t xml:space="preserve">78,000 (76,600, 79,400)</t>
  </si>
  <si>
    <t xml:space="preserve">104,400 (101,500, 107,200)</t>
  </si>
  <si>
    <t xml:space="preserve">99.2 (96.6, 99.9)</t>
  </si>
  <si>
    <t xml:space="preserve">92.5 (88.2, 95.1)</t>
  </si>
  <si>
    <t xml:space="preserve">104,200 (92,600, 115,700)</t>
  </si>
  <si>
    <t xml:space="preserve">97.0 (95.0, 98.2)</t>
  </si>
  <si>
    <t xml:space="preserve">96.7 (94.6, 97.9)</t>
  </si>
  <si>
    <t xml:space="preserve">85,000 (80,700, 89,300)</t>
  </si>
  <si>
    <t xml:space="preserve">86.2 (81.6, 89.7)</t>
  </si>
  <si>
    <t xml:space="preserve">85.0 (80.3, 88.6)</t>
  </si>
  <si>
    <t xml:space="preserve">69,500 (59,100, 80,000)</t>
  </si>
  <si>
    <t xml:space="preserve">80,000 (67,600, 92,400)</t>
  </si>
  <si>
    <t xml:space="preserve">90,000 (87,600, 92,400)</t>
  </si>
  <si>
    <t xml:space="preserve">100,000 (97,800, 102,200)</t>
  </si>
  <si>
    <t xml:space="preserve">97.6 (96.7, 98.2)</t>
  </si>
  <si>
    <t xml:space="preserve">96.6 (95.5, 97.3)</t>
  </si>
  <si>
    <t xml:space="preserve">108,000 (104,300, 111,700)</t>
  </si>
  <si>
    <t xml:space="preserve">130,000 (126,400, 133,600)</t>
  </si>
  <si>
    <t xml:space="preserve">96.5 (95.2, 97.4)</t>
  </si>
  <si>
    <t xml:space="preserve">95.5 (94.1, 96.5)</t>
  </si>
  <si>
    <t xml:space="preserve">98,100 (94,900, 101,300)</t>
  </si>
  <si>
    <t xml:space="preserve">112,000 (108,900, 115,100)</t>
  </si>
  <si>
    <t xml:space="preserve">96.6 (95.1, 97.6)</t>
  </si>
  <si>
    <t xml:space="preserve">91,900 (87,300, 96,500)</t>
  </si>
  <si>
    <t xml:space="preserve">105,000 (99,900, 110,100)</t>
  </si>
  <si>
    <t xml:space="preserve">97.0 (96.1, 97.6)</t>
  </si>
  <si>
    <t xml:space="preserve">87,700 (85,900, 89,400)</t>
  </si>
  <si>
    <t xml:space="preserve">100,000 (98,300, 101,700)</t>
  </si>
  <si>
    <t xml:space="preserve">96.8 (95.6, 97.7)</t>
  </si>
  <si>
    <t xml:space="preserve">95.7 (94.4, 96.7)</t>
  </si>
  <si>
    <t xml:space="preserve">89,000 (84,800, 93,200)</t>
  </si>
  <si>
    <t xml:space="preserve">105,000 (101,400, 108,600)</t>
  </si>
  <si>
    <t xml:space="preserve">94.4 (91.1, 96.2)</t>
  </si>
  <si>
    <t xml:space="preserve">74,800 (69,300, 80,300)</t>
  </si>
  <si>
    <t xml:space="preserve">90,000 (85,600, 94,400)</t>
  </si>
  <si>
    <t xml:space="preserve">97.0 (95.1, 98.2)</t>
  </si>
  <si>
    <t xml:space="preserve">95.4 (93.1, 96.9)</t>
  </si>
  <si>
    <t xml:space="preserve">89,500 (84,400, 94,600)</t>
  </si>
  <si>
    <t xml:space="preserve">107,500 (102,900, 112,100)</t>
  </si>
  <si>
    <t xml:space="preserve">96.7 (94.4, 98.0)</t>
  </si>
  <si>
    <t xml:space="preserve">94.1 (91.3, 95.9)</t>
  </si>
  <si>
    <t xml:space="preserve">78,000 (69,500, 86,500)</t>
  </si>
  <si>
    <t xml:space="preserve">90,000 (83,500, 96,500)</t>
  </si>
  <si>
    <t xml:space="preserve">96.5 (94.8, 97.7)</t>
  </si>
  <si>
    <t xml:space="preserve">93.1 (90.9, 94.7)</t>
  </si>
  <si>
    <t xml:space="preserve">79,300 (73,500, 85,100)</t>
  </si>
  <si>
    <t xml:space="preserve">90,000 (87,200, 92,800)</t>
  </si>
  <si>
    <t xml:space="preserve">96.4 (96.2, 96.5)</t>
  </si>
  <si>
    <t xml:space="preserve">95.1 (94.9, 95.3)</t>
  </si>
  <si>
    <t xml:space="preserve">86,100 (85,400, 86,800)</t>
  </si>
  <si>
    <t xml:space="preserve">103,700 (102,900, 104,500)</t>
  </si>
  <si>
    <t xml:space="preserve">9,300</t>
  </si>
  <si>
    <t xml:space="preserve">Medium-term: Unemployed</t>
  </si>
  <si>
    <t xml:space="preserve">Medium-term: Not in the labour force</t>
  </si>
  <si>
    <t xml:space="preserve">Short-term Employed full time</t>
  </si>
  <si>
    <t xml:space="preserve">Short-term Employed part time</t>
  </si>
  <si>
    <t xml:space="preserve">56.5</t>
  </si>
  <si>
    <t xml:space="preserve">31.6</t>
  </si>
  <si>
    <t xml:space="preserve">Short-term Unemployed</t>
  </si>
  <si>
    <t xml:space="preserve">56.2</t>
  </si>
  <si>
    <t xml:space="preserve">Short-term Not in the labour force</t>
  </si>
  <si>
    <t xml:space="preserve">22.3</t>
  </si>
  <si>
    <t xml:space="preserve">FULLEMP</t>
  </si>
  <si>
    <t xml:space="preserve">PARTEMP</t>
  </si>
  <si>
    <t xml:space="preserve">GENEMP</t>
  </si>
  <si>
    <t xml:space="preserve">AVAILEMP</t>
  </si>
  <si>
    <t xml:space="preserve">41.6</t>
  </si>
  <si>
    <t xml:space="preserve">54.0</t>
  </si>
  <si>
    <t xml:space="preserve">29.0</t>
  </si>
  <si>
    <t xml:space="preserve">46.3</t>
  </si>
  <si>
    <t xml:space="preserve">8.3</t>
  </si>
  <si>
    <t xml:space="preserve">Very important</t>
  </si>
  <si>
    <t xml:space="preserve">43.8</t>
  </si>
  <si>
    <t xml:space="preserve">Important</t>
  </si>
  <si>
    <t xml:space="preserve">Fairly important</t>
  </si>
  <si>
    <t xml:space="preserve">Not that important</t>
  </si>
  <si>
    <t xml:space="preserve">Not at all important</t>
  </si>
  <si>
    <t xml:space="preserve">QUALIMP_L</t>
  </si>
  <si>
    <t xml:space="preserve">28.3</t>
  </si>
  <si>
    <t xml:space="preserve">18.4</t>
  </si>
  <si>
    <t xml:space="preserve">38.7</t>
  </si>
  <si>
    <t xml:space="preserve">38.1</t>
  </si>
  <si>
    <t xml:space="preserve">Very well</t>
  </si>
  <si>
    <t xml:space="preserve">30.0</t>
  </si>
  <si>
    <t xml:space="preserve">Well</t>
  </si>
  <si>
    <t xml:space="preserve">45.4</t>
  </si>
  <si>
    <t xml:space="preserve">53.0</t>
  </si>
  <si>
    <t xml:space="preserve">40.5</t>
  </si>
  <si>
    <t xml:space="preserve">Not well</t>
  </si>
  <si>
    <t xml:space="preserve">Not at all</t>
  </si>
  <si>
    <t xml:space="preserve">Unsure</t>
  </si>
  <si>
    <t xml:space="preserve">CRSPREP_L</t>
  </si>
  <si>
    <t xml:space="preserve">31.1</t>
  </si>
  <si>
    <t xml:space="preserve">31.3</t>
  </si>
  <si>
    <t xml:space="preserve">48.0</t>
  </si>
  <si>
    <t xml:space="preserve">46.6</t>
  </si>
  <si>
    <t xml:space="preserve">41.1</t>
  </si>
  <si>
    <t xml:space="preserve">GFOUND: Full-time employed</t>
  </si>
  <si>
    <t xml:space="preserve">GFOUND: Overall employed</t>
  </si>
  <si>
    <t xml:space="preserve">GADAPT: Full-time employed</t>
  </si>
  <si>
    <t xml:space="preserve">GADAPT: Overall employed</t>
  </si>
  <si>
    <t xml:space="preserve">GCOLLAB: Full-time employed</t>
  </si>
  <si>
    <t xml:space="preserve">GCOLLAB: Overall employed</t>
  </si>
  <si>
    <t xml:space="preserve">75.3</t>
  </si>
  <si>
    <t xml:space="preserve">74.9</t>
  </si>
  <si>
    <t xml:space="preserve">66.9</t>
  </si>
  <si>
    <t xml:space="preserve">75.2</t>
  </si>
  <si>
    <t xml:space="preserve">76.6</t>
  </si>
  <si>
    <t xml:space="preserve">80.9</t>
  </si>
  <si>
    <t xml:space="preserve">75.6</t>
  </si>
  <si>
    <t xml:space="preserve">71.3</t>
  </si>
  <si>
    <t xml:space="preserve">67.6</t>
  </si>
  <si>
    <t xml:space="preserve">66.5</t>
  </si>
  <si>
    <t xml:space="preserve">77.4</t>
  </si>
  <si>
    <t xml:space="preserve">77.3</t>
  </si>
  <si>
    <t xml:space="preserve">74.8</t>
  </si>
  <si>
    <t xml:space="preserve">Full-time employed: FULLEMP_L = 1</t>
  </si>
  <si>
    <t xml:space="preserve">Overall employed: GENEMP_L = 1</t>
  </si>
  <si>
    <t xml:space="preserve">GFOUND(_L): GAS Foundation skills indicator</t>
  </si>
  <si>
    <t xml:space="preserve">GADAPT(_L): GAS Adaptive skills indicator</t>
  </si>
  <si>
    <t xml:space="preserve">GCOLLAB(_L): Collaborative skills indicator</t>
  </si>
  <si>
    <t xml:space="preserve">80.3</t>
  </si>
  <si>
    <t xml:space="preserve">56.6</t>
  </si>
  <si>
    <t xml:space="preserve">57.5</t>
  </si>
  <si>
    <t xml:space="preserve">73.3</t>
  </si>
  <si>
    <t xml:space="preserve">52.3</t>
  </si>
  <si>
    <t xml:space="preserve">78.6</t>
  </si>
  <si>
    <t xml:space="preserve">66.0</t>
  </si>
  <si>
    <t xml:space="preserve">62.5</t>
  </si>
  <si>
    <t xml:space="preserve">63.9</t>
  </si>
  <si>
    <t xml:space="preserve">59.5</t>
  </si>
  <si>
    <t xml:space="preserve">78.3</t>
  </si>
  <si>
    <t xml:space="preserve">64.4</t>
  </si>
  <si>
    <t xml:space="preserve">78.9</t>
  </si>
  <si>
    <t xml:space="preserve">62.4</t>
  </si>
  <si>
    <t xml:space="preserve">76.1</t>
  </si>
  <si>
    <t xml:space="preserve">72.2</t>
  </si>
  <si>
    <t xml:space="preserve">65.4</t>
  </si>
  <si>
    <t xml:space="preserve">66.1</t>
  </si>
  <si>
    <t xml:space="preserve">64.2</t>
  </si>
  <si>
    <t xml:space="preserve">63.4</t>
  </si>
  <si>
    <t xml:space="preserve">Foundation skills</t>
  </si>
  <si>
    <t xml:space="preserve">Adaptive skills</t>
  </si>
  <si>
    <t xml:space="preserve">Collaborative skills</t>
  </si>
  <si>
    <t xml:space="preserve">68.2</t>
  </si>
  <si>
    <t xml:space="preserve">67.9</t>
  </si>
  <si>
    <t xml:space="preserve">64.5</t>
  </si>
  <si>
    <t xml:space="preserve">Number of participating institutions</t>
  </si>
  <si>
    <t xml:space="preserve">Number of graduates approached</t>
  </si>
  <si>
    <t xml:space="preserve">Final 'in-scope' sample</t>
  </si>
  <si>
    <t xml:space="preserve">Number of completed surveys</t>
  </si>
  <si>
    <t xml:space="preserve">Overall response rate (%)</t>
  </si>
  <si>
    <t xml:space="preserve">University</t>
  </si>
  <si>
    <t xml:space="preserve">93,233</t>
  </si>
  <si>
    <t xml:space="preserve">82,839</t>
  </si>
  <si>
    <t xml:space="preserve">37,744</t>
  </si>
  <si>
    <t xml:space="preserve">45.6</t>
  </si>
  <si>
    <t xml:space="preserve">74</t>
  </si>
  <si>
    <t xml:space="preserve">7,395</t>
  </si>
  <si>
    <t xml:space="preserve">6,383</t>
  </si>
  <si>
    <t xml:space="preserve">2,433</t>
  </si>
  <si>
    <t xml:space="preserve">116</t>
  </si>
  <si>
    <t xml:space="preserve">100,628</t>
  </si>
  <si>
    <t xml:space="preserve">89,222</t>
  </si>
  <si>
    <t xml:space="preserve">40,177</t>
  </si>
  <si>
    <t xml:space="preserve">NATAPPROACH</t>
  </si>
  <si>
    <t xml:space="preserve">NATINSCOPE</t>
  </si>
  <si>
    <t xml:space="preserve">NATCOMPLETE</t>
  </si>
  <si>
    <t xml:space="preserve">Data for all columns is filtered to</t>
  </si>
  <si>
    <t xml:space="preserve">Universities: HEPTYPE  = 1</t>
  </si>
  <si>
    <t xml:space="preserve">NUHEIs: HEPTYPE  = 2</t>
  </si>
  <si>
    <t xml:space="preserve">Undergraduate</t>
  </si>
  <si>
    <t xml:space="preserve">Postgraduate Coursework</t>
  </si>
  <si>
    <t xml:space="preserve">Postgraduate Research</t>
  </si>
  <si>
    <t xml:space="preserve">Overall</t>
  </si>
  <si>
    <t xml:space="preserve">2019</t>
  </si>
  <si>
    <t xml:space="preserve">73</t>
  </si>
  <si>
    <t xml:space="preserve">58</t>
  </si>
  <si>
    <t xml:space="preserve">75</t>
  </si>
  <si>
    <t xml:space="preserve">2020</t>
  </si>
  <si>
    <t xml:space="preserve">78</t>
  </si>
  <si>
    <t xml:space="preserve">64</t>
  </si>
  <si>
    <t xml:space="preserve">82</t>
  </si>
  <si>
    <t xml:space="preserve">95</t>
  </si>
  <si>
    <t xml:space="preserve">77</t>
  </si>
  <si>
    <t xml:space="preserve">104</t>
  </si>
  <si>
    <t xml:space="preserve">102</t>
  </si>
  <si>
    <t xml:space="preserve">81</t>
  </si>
  <si>
    <t xml:space="preserve">113</t>
  </si>
  <si>
    <t xml:space="preserve">101</t>
  </si>
  <si>
    <t xml:space="preserve">86</t>
  </si>
  <si>
    <t xml:space="preserve">45</t>
  </si>
  <si>
    <t xml:space="preserve">Filters:</t>
  </si>
  <si>
    <t xml:space="preserve">Undergraduate: LEVEL = 1, Postgraduate Coursework: LEVEL = 2, Postgraduate Research: LEVEL = 3</t>
  </si>
  <si>
    <t xml:space="preserve">Total approached</t>
  </si>
  <si>
    <t xml:space="preserve">Final in-scope</t>
  </si>
  <si>
    <t xml:space="preserve">Completed</t>
  </si>
  <si>
    <t xml:space="preserve">Response rate (%)</t>
  </si>
  <si>
    <t xml:space="preserve">2,118</t>
  </si>
  <si>
    <t xml:space="preserve">921</t>
  </si>
  <si>
    <t xml:space="preserve">43.48</t>
  </si>
  <si>
    <t xml:space="preserve">85</t>
  </si>
  <si>
    <t xml:space="preserve">30</t>
  </si>
  <si>
    <t xml:space="preserve">41.10</t>
  </si>
  <si>
    <t xml:space="preserve">489</t>
  </si>
  <si>
    <t xml:space="preserve">411</t>
  </si>
  <si>
    <t xml:space="preserve">167</t>
  </si>
  <si>
    <t xml:space="preserve">40.63</t>
  </si>
  <si>
    <t xml:space="preserve">1,280</t>
  </si>
  <si>
    <t xml:space="preserve">1,136</t>
  </si>
  <si>
    <t xml:space="preserve">457</t>
  </si>
  <si>
    <t xml:space="preserve">40.23</t>
  </si>
  <si>
    <t xml:space="preserve">539</t>
  </si>
  <si>
    <t xml:space="preserve">475</t>
  </si>
  <si>
    <t xml:space="preserve">223</t>
  </si>
  <si>
    <t xml:space="preserve">46.95</t>
  </si>
  <si>
    <t xml:space="preserve">2,844</t>
  </si>
  <si>
    <t xml:space="preserve">2,528</t>
  </si>
  <si>
    <t xml:space="preserve">1,130</t>
  </si>
  <si>
    <t xml:space="preserve">44.70</t>
  </si>
  <si>
    <t xml:space="preserve">2,531</t>
  </si>
  <si>
    <t xml:space="preserve">2,236</t>
  </si>
  <si>
    <t xml:space="preserve">985</t>
  </si>
  <si>
    <t xml:space="preserve">44.05</t>
  </si>
  <si>
    <t xml:space="preserve">4,311</t>
  </si>
  <si>
    <t xml:space="preserve">3,886</t>
  </si>
  <si>
    <t xml:space="preserve">1,892</t>
  </si>
  <si>
    <t xml:space="preserve">48.69</t>
  </si>
  <si>
    <t xml:space="preserve">1,718</t>
  </si>
  <si>
    <t xml:space="preserve">1,545</t>
  </si>
  <si>
    <t xml:space="preserve">840</t>
  </si>
  <si>
    <t xml:space="preserve">54.37</t>
  </si>
  <si>
    <t xml:space="preserve">1,079</t>
  </si>
  <si>
    <t xml:space="preserve">976</t>
  </si>
  <si>
    <t xml:space="preserve">423</t>
  </si>
  <si>
    <t xml:space="preserve">43.34</t>
  </si>
  <si>
    <t xml:space="preserve">1,983</t>
  </si>
  <si>
    <t xml:space="preserve">1,776</t>
  </si>
  <si>
    <t xml:space="preserve">892</t>
  </si>
  <si>
    <t xml:space="preserve">50.23</t>
  </si>
  <si>
    <t xml:space="preserve">2,967</t>
  </si>
  <si>
    <t xml:space="preserve">2,650</t>
  </si>
  <si>
    <t xml:space="preserve">1,245</t>
  </si>
  <si>
    <t xml:space="preserve">46.98</t>
  </si>
  <si>
    <t xml:space="preserve">1,356</t>
  </si>
  <si>
    <t xml:space="preserve">1,208</t>
  </si>
  <si>
    <t xml:space="preserve">590</t>
  </si>
  <si>
    <t xml:space="preserve">48.84</t>
  </si>
  <si>
    <t xml:space="preserve">2,050</t>
  </si>
  <si>
    <t xml:space="preserve">1,849</t>
  </si>
  <si>
    <t xml:space="preserve">854</t>
  </si>
  <si>
    <t xml:space="preserve">46.19</t>
  </si>
  <si>
    <t xml:space="preserve">2,793</t>
  </si>
  <si>
    <t xml:space="preserve">2,458</t>
  </si>
  <si>
    <t xml:space="preserve">956</t>
  </si>
  <si>
    <t xml:space="preserve">38.89</t>
  </si>
  <si>
    <t xml:space="preserve">5,995</t>
  </si>
  <si>
    <t xml:space="preserve">5,199</t>
  </si>
  <si>
    <t xml:space="preserve">2,544</t>
  </si>
  <si>
    <t xml:space="preserve">48.93</t>
  </si>
  <si>
    <t xml:space="preserve">1,019</t>
  </si>
  <si>
    <t xml:space="preserve">450</t>
  </si>
  <si>
    <t xml:space="preserve">48.86</t>
  </si>
  <si>
    <t xml:space="preserve">3,463</t>
  </si>
  <si>
    <t xml:space="preserve">3,139</t>
  </si>
  <si>
    <t xml:space="preserve">1,475</t>
  </si>
  <si>
    <t xml:space="preserve">46.99</t>
  </si>
  <si>
    <t xml:space="preserve">3,446</t>
  </si>
  <si>
    <t xml:space="preserve">2,994</t>
  </si>
  <si>
    <t xml:space="preserve">1,264</t>
  </si>
  <si>
    <t xml:space="preserve">42.22</t>
  </si>
  <si>
    <t xml:space="preserve">1,239</t>
  </si>
  <si>
    <t xml:space="preserve">1,086</t>
  </si>
  <si>
    <t xml:space="preserve">486</t>
  </si>
  <si>
    <t xml:space="preserve">44.75</t>
  </si>
  <si>
    <t xml:space="preserve">2,083</t>
  </si>
  <si>
    <t xml:space="preserve">823</t>
  </si>
  <si>
    <t xml:space="preserve">44.51</t>
  </si>
  <si>
    <t xml:space="preserve">1,898</t>
  </si>
  <si>
    <t xml:space="preserve">1,707</t>
  </si>
  <si>
    <t xml:space="preserve">853</t>
  </si>
  <si>
    <t xml:space="preserve">49.97</t>
  </si>
  <si>
    <t xml:space="preserve">2,104</t>
  </si>
  <si>
    <t xml:space="preserve">1,885</t>
  </si>
  <si>
    <t xml:space="preserve">860</t>
  </si>
  <si>
    <t xml:space="preserve">45.62</t>
  </si>
  <si>
    <t xml:space="preserve">6,429</t>
  </si>
  <si>
    <t xml:space="preserve">5,835</t>
  </si>
  <si>
    <t xml:space="preserve">2,729</t>
  </si>
  <si>
    <t xml:space="preserve">46.77</t>
  </si>
  <si>
    <t xml:space="preserve">772</t>
  </si>
  <si>
    <t xml:space="preserve">682</t>
  </si>
  <si>
    <t xml:space="preserve">273</t>
  </si>
  <si>
    <t xml:space="preserve">40.03</t>
  </si>
  <si>
    <t xml:space="preserve">4,184</t>
  </si>
  <si>
    <t xml:space="preserve">3,852</t>
  </si>
  <si>
    <t xml:space="preserve">2,030</t>
  </si>
  <si>
    <t xml:space="preserve">52.70</t>
  </si>
  <si>
    <t xml:space="preserve">1,960</t>
  </si>
  <si>
    <t xml:space="preserve">1,746</t>
  </si>
  <si>
    <t xml:space="preserve">728</t>
  </si>
  <si>
    <t xml:space="preserve">41.70</t>
  </si>
  <si>
    <t xml:space="preserve">5,164</t>
  </si>
  <si>
    <t xml:space="preserve">4,525</t>
  </si>
  <si>
    <t xml:space="preserve">1,925</t>
  </si>
  <si>
    <t xml:space="preserve">42.54</t>
  </si>
  <si>
    <t xml:space="preserve">1,594</t>
  </si>
  <si>
    <t xml:space="preserve">1,412</t>
  </si>
  <si>
    <t xml:space="preserve">639</t>
  </si>
  <si>
    <t xml:space="preserve">45.25</t>
  </si>
  <si>
    <t xml:space="preserve">1,333</t>
  </si>
  <si>
    <t xml:space="preserve">1,172</t>
  </si>
  <si>
    <t xml:space="preserve">433</t>
  </si>
  <si>
    <t xml:space="preserve">36.95</t>
  </si>
  <si>
    <t xml:space="preserve">1,144</t>
  </si>
  <si>
    <t xml:space="preserve">986</t>
  </si>
  <si>
    <t xml:space="preserve">456</t>
  </si>
  <si>
    <t xml:space="preserve">46.25</t>
  </si>
  <si>
    <t xml:space="preserve">154</t>
  </si>
  <si>
    <t xml:space="preserve">131</t>
  </si>
  <si>
    <t xml:space="preserve">90</t>
  </si>
  <si>
    <t xml:space="preserve">68.70</t>
  </si>
  <si>
    <t xml:space="preserve">1,716</t>
  </si>
  <si>
    <t xml:space="preserve">1,539</t>
  </si>
  <si>
    <t xml:space="preserve">842</t>
  </si>
  <si>
    <t xml:space="preserve">54.71</t>
  </si>
  <si>
    <t xml:space="preserve">3,113</t>
  </si>
  <si>
    <t xml:space="preserve">2,746</t>
  </si>
  <si>
    <t xml:space="preserve">1,199</t>
  </si>
  <si>
    <t xml:space="preserve">43.66</t>
  </si>
  <si>
    <t xml:space="preserve">1,876</t>
  </si>
  <si>
    <t xml:space="preserve">1,694</t>
  </si>
  <si>
    <t xml:space="preserve">720</t>
  </si>
  <si>
    <t xml:space="preserve">42.50</t>
  </si>
  <si>
    <t xml:space="preserve">1,374</t>
  </si>
  <si>
    <t xml:space="preserve">1,226</t>
  </si>
  <si>
    <t xml:space="preserve">640</t>
  </si>
  <si>
    <t xml:space="preserve">52.20</t>
  </si>
  <si>
    <t xml:space="preserve">2,952</t>
  </si>
  <si>
    <t xml:space="preserve">2,649</t>
  </si>
  <si>
    <t xml:space="preserve">1,382</t>
  </si>
  <si>
    <t xml:space="preserve">52.17</t>
  </si>
  <si>
    <t xml:space="preserve">3,173</t>
  </si>
  <si>
    <t xml:space="preserve">2,792</t>
  </si>
  <si>
    <t xml:space="preserve">1,116</t>
  </si>
  <si>
    <t xml:space="preserve">39.97</t>
  </si>
  <si>
    <t xml:space="preserve">1,124</t>
  </si>
  <si>
    <t xml:space="preserve">999</t>
  </si>
  <si>
    <t xml:space="preserve">455</t>
  </si>
  <si>
    <t xml:space="preserve">45.55</t>
  </si>
  <si>
    <t xml:space="preserve">1,616</t>
  </si>
  <si>
    <t xml:space="preserve">529</t>
  </si>
  <si>
    <t xml:space="preserve">37.46</t>
  </si>
  <si>
    <t xml:space="preserve">1,463</t>
  </si>
  <si>
    <t xml:space="preserve">1,251</t>
  </si>
  <si>
    <t xml:space="preserve">469</t>
  </si>
  <si>
    <t xml:space="preserve">37.49</t>
  </si>
  <si>
    <t xml:space="preserve">2,387</t>
  </si>
  <si>
    <t xml:space="preserve">2,085</t>
  </si>
  <si>
    <t xml:space="preserve">729</t>
  </si>
  <si>
    <t xml:space="preserve">34.96</t>
  </si>
  <si>
    <t xml:space="preserve">45.56</t>
  </si>
  <si>
    <t xml:space="preserve">Data for all columns is filtered to, University: HEPTYPE = 1</t>
  </si>
  <si>
    <t xml:space="preserve">Academies Australasia Polytechnic Pty Limited</t>
  </si>
  <si>
    <t xml:space="preserve">19</t>
  </si>
  <si>
    <t xml:space="preserve">7</t>
  </si>
  <si>
    <t xml:space="preserve">36.84</t>
  </si>
  <si>
    <t xml:space="preserve">Academy of Information Technology</t>
  </si>
  <si>
    <t xml:space="preserve">62</t>
  </si>
  <si>
    <t xml:space="preserve">53</t>
  </si>
  <si>
    <t xml:space="preserve">27</t>
  </si>
  <si>
    <t xml:space="preserve">50.94</t>
  </si>
  <si>
    <t xml:space="preserve">Adelaide Central School of Art</t>
  </si>
  <si>
    <t xml:space="preserve">16</t>
  </si>
  <si>
    <t xml:space="preserve">14</t>
  </si>
  <si>
    <t xml:space="preserve">10</t>
  </si>
  <si>
    <t xml:space="preserve">71.43</t>
  </si>
  <si>
    <t xml:space="preserve">Alphacrucis University College</t>
  </si>
  <si>
    <t xml:space="preserve">134</t>
  </si>
  <si>
    <t xml:space="preserve">105</t>
  </si>
  <si>
    <t xml:space="preserve">40.95</t>
  </si>
  <si>
    <t xml:space="preserve">Asia Pacific International College</t>
  </si>
  <si>
    <t xml:space="preserve">100</t>
  </si>
  <si>
    <t xml:space="preserve">89</t>
  </si>
  <si>
    <t xml:space="preserve">9</t>
  </si>
  <si>
    <t xml:space="preserve">10.11</t>
  </si>
  <si>
    <t xml:space="preserve">Australian Academy of Music and Performing Arts</t>
  </si>
  <si>
    <t xml:space="preserve">&lt;5</t>
  </si>
  <si>
    <t xml:space="preserve">Australian College of Applied Professions</t>
  </si>
  <si>
    <t xml:space="preserve">351</t>
  </si>
  <si>
    <t xml:space="preserve">302</t>
  </si>
  <si>
    <t xml:space="preserve">146</t>
  </si>
  <si>
    <t xml:space="preserve">48.34</t>
  </si>
  <si>
    <t xml:space="preserve">Australian College of Christian Studies</t>
  </si>
  <si>
    <t xml:space="preserve">5</t>
  </si>
  <si>
    <t xml:space="preserve">Australian College of Nursing</t>
  </si>
  <si>
    <t xml:space="preserve">287</t>
  </si>
  <si>
    <t xml:space="preserve">249</t>
  </si>
  <si>
    <t xml:space="preserve">118</t>
  </si>
  <si>
    <t xml:space="preserve">47.39</t>
  </si>
  <si>
    <t xml:space="preserve">Australian College of Theology Limited</t>
  </si>
  <si>
    <t xml:space="preserve">254</t>
  </si>
  <si>
    <t xml:space="preserve">149</t>
  </si>
  <si>
    <t xml:space="preserve">58.66</t>
  </si>
  <si>
    <t xml:space="preserve">Australian Institute of Business Pty Ltd</t>
  </si>
  <si>
    <t xml:space="preserve">461</t>
  </si>
  <si>
    <t xml:space="preserve">381</t>
  </si>
  <si>
    <t xml:space="preserve">162</t>
  </si>
  <si>
    <t xml:space="preserve">42.52</t>
  </si>
  <si>
    <t xml:space="preserve">Australian Institute of Higher Education</t>
  </si>
  <si>
    <t xml:space="preserve">60</t>
  </si>
  <si>
    <t xml:space="preserve">51</t>
  </si>
  <si>
    <t xml:space="preserve">27.45</t>
  </si>
  <si>
    <t xml:space="preserve">Australian Institute of Management Education &amp; Training</t>
  </si>
  <si>
    <t xml:space="preserve">65</t>
  </si>
  <si>
    <t xml:space="preserve">36.92</t>
  </si>
  <si>
    <t xml:space="preserve">Australian Institute of Professional Counsellors</t>
  </si>
  <si>
    <t xml:space="preserve">12</t>
  </si>
  <si>
    <t xml:space="preserve">11</t>
  </si>
  <si>
    <t xml:space="preserve">6</t>
  </si>
  <si>
    <t xml:space="preserve">54.55</t>
  </si>
  <si>
    <t xml:space="preserve">BBI - The Australian Institute of Theological Education</t>
  </si>
  <si>
    <t xml:space="preserve">47</t>
  </si>
  <si>
    <t xml:space="preserve">18</t>
  </si>
  <si>
    <t xml:space="preserve">48.65</t>
  </si>
  <si>
    <t xml:space="preserve">Box Hill Institute</t>
  </si>
  <si>
    <t xml:space="preserve">33</t>
  </si>
  <si>
    <t xml:space="preserve">13</t>
  </si>
  <si>
    <t xml:space="preserve">39.39</t>
  </si>
  <si>
    <t xml:space="preserve">Campion College Australia</t>
  </si>
  <si>
    <t xml:space="preserve">15</t>
  </si>
  <si>
    <t xml:space="preserve">Canberra Institute of Technology</t>
  </si>
  <si>
    <t xml:space="preserve">Chisholm Institute</t>
  </si>
  <si>
    <t xml:space="preserve">66.67</t>
  </si>
  <si>
    <t xml:space="preserve">Christian Heritage College</t>
  </si>
  <si>
    <t xml:space="preserve">49</t>
  </si>
  <si>
    <t xml:space="preserve">48.78</t>
  </si>
  <si>
    <t xml:space="preserve">CIC Higher Education</t>
  </si>
  <si>
    <t xml:space="preserve">13.33</t>
  </si>
  <si>
    <t xml:space="preserve">Collarts (Australian College of the Arts)</t>
  </si>
  <si>
    <t xml:space="preserve">56</t>
  </si>
  <si>
    <t xml:space="preserve">52</t>
  </si>
  <si>
    <t xml:space="preserve">38.46</t>
  </si>
  <si>
    <t xml:space="preserve">Eastern College Australia</t>
  </si>
  <si>
    <t xml:space="preserve">57.89</t>
  </si>
  <si>
    <t xml:space="preserve">Elite Education Institute</t>
  </si>
  <si>
    <t xml:space="preserve">25.00</t>
  </si>
  <si>
    <t xml:space="preserve">Endeavour College of Natural Health</t>
  </si>
  <si>
    <t xml:space="preserve">168</t>
  </si>
  <si>
    <t xml:space="preserve">136</t>
  </si>
  <si>
    <t xml:space="preserve">61</t>
  </si>
  <si>
    <t xml:space="preserve">44.85</t>
  </si>
  <si>
    <t xml:space="preserve">Engineering Institute of Technology</t>
  </si>
  <si>
    <t xml:space="preserve">Excelsia College</t>
  </si>
  <si>
    <t xml:space="preserve">29</t>
  </si>
  <si>
    <t xml:space="preserve">50.00</t>
  </si>
  <si>
    <t xml:space="preserve">Health Education &amp; Training Institute</t>
  </si>
  <si>
    <t xml:space="preserve">64.29</t>
  </si>
  <si>
    <t xml:space="preserve">Holmes Institute</t>
  </si>
  <si>
    <t xml:space="preserve">504</t>
  </si>
  <si>
    <t xml:space="preserve">458</t>
  </si>
  <si>
    <t xml:space="preserve">29.69</t>
  </si>
  <si>
    <t xml:space="preserve">Holmesglen Institute</t>
  </si>
  <si>
    <t xml:space="preserve">88</t>
  </si>
  <si>
    <t xml:space="preserve">80</t>
  </si>
  <si>
    <t xml:space="preserve">34</t>
  </si>
  <si>
    <t xml:space="preserve">ICHM</t>
  </si>
  <si>
    <t xml:space="preserve">33.33</t>
  </si>
  <si>
    <t xml:space="preserve">Institute of Health &amp; Management Pty Ltd</t>
  </si>
  <si>
    <t xml:space="preserve">69</t>
  </si>
  <si>
    <t xml:space="preserve">32.14</t>
  </si>
  <si>
    <t xml:space="preserve">International College of Management, Sydney</t>
  </si>
  <si>
    <t xml:space="preserve">159</t>
  </si>
  <si>
    <t xml:space="preserve">129</t>
  </si>
  <si>
    <t xml:space="preserve">26</t>
  </si>
  <si>
    <t xml:space="preserve">20.16</t>
  </si>
  <si>
    <t xml:space="preserve">ISN Psychology Pty Ltd</t>
  </si>
  <si>
    <t xml:space="preserve">45.00</t>
  </si>
  <si>
    <t xml:space="preserve">Jazz Music Institute</t>
  </si>
  <si>
    <t xml:space="preserve">Kaplan Business School</t>
  </si>
  <si>
    <t xml:space="preserve">318</t>
  </si>
  <si>
    <t xml:space="preserve">286</t>
  </si>
  <si>
    <t xml:space="preserve">108</t>
  </si>
  <si>
    <t xml:space="preserve">37.76</t>
  </si>
  <si>
    <t xml:space="preserve">Kaplan Higher Education Pty Ltd</t>
  </si>
  <si>
    <t xml:space="preserve">44.83</t>
  </si>
  <si>
    <t xml:space="preserve">Kent Institute Australia</t>
  </si>
  <si>
    <t xml:space="preserve">76</t>
  </si>
  <si>
    <t xml:space="preserve">70</t>
  </si>
  <si>
    <t xml:space="preserve">32.86</t>
  </si>
  <si>
    <t xml:space="preserve">King's Own Institute</t>
  </si>
  <si>
    <t xml:space="preserve">414</t>
  </si>
  <si>
    <t xml:space="preserve">123</t>
  </si>
  <si>
    <t xml:space="preserve">29.71</t>
  </si>
  <si>
    <t xml:space="preserve">LCI Melbourne</t>
  </si>
  <si>
    <t xml:space="preserve">55.00</t>
  </si>
  <si>
    <t xml:space="preserve">Le Cordon Bleu Australia</t>
  </si>
  <si>
    <t xml:space="preserve">31</t>
  </si>
  <si>
    <t xml:space="preserve">8</t>
  </si>
  <si>
    <t xml:space="preserve">30.77</t>
  </si>
  <si>
    <t xml:space="preserve">Leo Cussen Centre for Law</t>
  </si>
  <si>
    <t xml:space="preserve">127</t>
  </si>
  <si>
    <t xml:space="preserve">38.94</t>
  </si>
  <si>
    <t xml:space="preserve">Marcus Oldham College</t>
  </si>
  <si>
    <t xml:space="preserve">28</t>
  </si>
  <si>
    <t xml:space="preserve">Melbourne Institute of Technology</t>
  </si>
  <si>
    <t xml:space="preserve">239</t>
  </si>
  <si>
    <t xml:space="preserve">218</t>
  </si>
  <si>
    <t xml:space="preserve">50</t>
  </si>
  <si>
    <t xml:space="preserve">22.94</t>
  </si>
  <si>
    <t xml:space="preserve">Melbourne Polytechnic</t>
  </si>
  <si>
    <t xml:space="preserve">35.23</t>
  </si>
  <si>
    <t xml:space="preserve">Montessori World Educational Institute (Australia)</t>
  </si>
  <si>
    <t xml:space="preserve">17</t>
  </si>
  <si>
    <t xml:space="preserve">Moore Theological College</t>
  </si>
  <si>
    <t xml:space="preserve">Morling College</t>
  </si>
  <si>
    <t xml:space="preserve">62.50</t>
  </si>
  <si>
    <t xml:space="preserve">Nan Tien Institute</t>
  </si>
  <si>
    <t xml:space="preserve">National Art School</t>
  </si>
  <si>
    <t xml:space="preserve">Perth Bible College</t>
  </si>
  <si>
    <t xml:space="preserve">Photography Studies College (Melbourne)</t>
  </si>
  <si>
    <t xml:space="preserve">58.33</t>
  </si>
  <si>
    <t xml:space="preserve">Polytechnic Institute Australia Pty Ltd</t>
  </si>
  <si>
    <t xml:space="preserve">19.35</t>
  </si>
  <si>
    <t xml:space="preserve">SAE Institute</t>
  </si>
  <si>
    <t xml:space="preserve">262</t>
  </si>
  <si>
    <t xml:space="preserve">214</t>
  </si>
  <si>
    <t xml:space="preserve">87</t>
  </si>
  <si>
    <t xml:space="preserve">40.65</t>
  </si>
  <si>
    <t xml:space="preserve">SP Jain School of Management</t>
  </si>
  <si>
    <t xml:space="preserve">26.09</t>
  </si>
  <si>
    <t xml:space="preserve">Stott's College</t>
  </si>
  <si>
    <t xml:space="preserve">Sydney College of Divinity</t>
  </si>
  <si>
    <t xml:space="preserve">68</t>
  </si>
  <si>
    <t xml:space="preserve">51.72</t>
  </si>
  <si>
    <t xml:space="preserve">Tabor College of Higher Education</t>
  </si>
  <si>
    <t xml:space="preserve">66</t>
  </si>
  <si>
    <t xml:space="preserve">35</t>
  </si>
  <si>
    <t xml:space="preserve">TAFE NSW</t>
  </si>
  <si>
    <t xml:space="preserve">84</t>
  </si>
  <si>
    <t xml:space="preserve">TAFE Queensland</t>
  </si>
  <si>
    <t xml:space="preserve">29.41</t>
  </si>
  <si>
    <t xml:space="preserve">TAFE South Australia</t>
  </si>
  <si>
    <t xml:space="preserve">The Australian College of Physical Education</t>
  </si>
  <si>
    <t xml:space="preserve">25</t>
  </si>
  <si>
    <t xml:space="preserve">52.38</t>
  </si>
  <si>
    <t xml:space="preserve">The Australian Institute of Music</t>
  </si>
  <si>
    <t xml:space="preserve">59</t>
  </si>
  <si>
    <t xml:space="preserve">27.12</t>
  </si>
  <si>
    <t xml:space="preserve">The Cairnmillar Institute</t>
  </si>
  <si>
    <t xml:space="preserve">48.48</t>
  </si>
  <si>
    <t xml:space="preserve">The College of Law Limited</t>
  </si>
  <si>
    <t xml:space="preserve">959</t>
  </si>
  <si>
    <t xml:space="preserve">799</t>
  </si>
  <si>
    <t xml:space="preserve">357</t>
  </si>
  <si>
    <t xml:space="preserve">44.68</t>
  </si>
  <si>
    <t xml:space="preserve">The Institute of Creative Arts and Technology</t>
  </si>
  <si>
    <t xml:space="preserve">The MIECAT Institute</t>
  </si>
  <si>
    <t xml:space="preserve">72.00</t>
  </si>
  <si>
    <t xml:space="preserve">Think Education</t>
  </si>
  <si>
    <t xml:space="preserve">143</t>
  </si>
  <si>
    <t xml:space="preserve">114</t>
  </si>
  <si>
    <t xml:space="preserve">45.61</t>
  </si>
  <si>
    <t xml:space="preserve">UOW College</t>
  </si>
  <si>
    <t xml:space="preserve">UTS College</t>
  </si>
  <si>
    <t xml:space="preserve">289</t>
  </si>
  <si>
    <t xml:space="preserve">264</t>
  </si>
  <si>
    <t xml:space="preserve">14.77</t>
  </si>
  <si>
    <t xml:space="preserve">VIT (Victorian Institute of Technology)</t>
  </si>
  <si>
    <t xml:space="preserve">71</t>
  </si>
  <si>
    <t xml:space="preserve">16.90</t>
  </si>
  <si>
    <t xml:space="preserve">Wentworth Institute of Higher Education</t>
  </si>
  <si>
    <t xml:space="preserve">Whitehouse Institute of Design, Australia</t>
  </si>
  <si>
    <t xml:space="preserve">William Angliss Institute</t>
  </si>
  <si>
    <t xml:space="preserve">26.67</t>
  </si>
  <si>
    <t xml:space="preserve">All NUHEIs</t>
  </si>
  <si>
    <t xml:space="preserve">38.12</t>
  </si>
  <si>
    <t xml:space="preserve">Data for all columns is filtered to, NUHEI: HEPTYPE = 2</t>
  </si>
  <si>
    <t xml:space="preserve">1,814</t>
  </si>
  <si>
    <t xml:space="preserve">1,572</t>
  </si>
  <si>
    <t xml:space="preserve">651</t>
  </si>
  <si>
    <t xml:space="preserve">41.41</t>
  </si>
  <si>
    <t xml:space="preserve">57</t>
  </si>
  <si>
    <t xml:space="preserve">40.35</t>
  </si>
  <si>
    <t xml:space="preserve">215</t>
  </si>
  <si>
    <t xml:space="preserve">180</t>
  </si>
  <si>
    <t xml:space="preserve">34.44</t>
  </si>
  <si>
    <t xml:space="preserve">533</t>
  </si>
  <si>
    <t xml:space="preserve">459</t>
  </si>
  <si>
    <t xml:space="preserve">225</t>
  </si>
  <si>
    <t xml:space="preserve">49.02</t>
  </si>
  <si>
    <t xml:space="preserve">395</t>
  </si>
  <si>
    <t xml:space="preserve">350</t>
  </si>
  <si>
    <t xml:space="preserve">156</t>
  </si>
  <si>
    <t xml:space="preserve">44.57</t>
  </si>
  <si>
    <t xml:space="preserve">1,237</t>
  </si>
  <si>
    <t xml:space="preserve">1,081</t>
  </si>
  <si>
    <t xml:space="preserve">512</t>
  </si>
  <si>
    <t xml:space="preserve">47.36</t>
  </si>
  <si>
    <t xml:space="preserve">1,650</t>
  </si>
  <si>
    <t xml:space="preserve">1,432</t>
  </si>
  <si>
    <t xml:space="preserve">596</t>
  </si>
  <si>
    <t xml:space="preserve">41.62</t>
  </si>
  <si>
    <t xml:space="preserve">2,588</t>
  </si>
  <si>
    <t xml:space="preserve">2,341</t>
  </si>
  <si>
    <t xml:space="preserve">1,152</t>
  </si>
  <si>
    <t xml:space="preserve">49.21</t>
  </si>
  <si>
    <t xml:space="preserve">993</t>
  </si>
  <si>
    <t xml:space="preserve">887</t>
  </si>
  <si>
    <t xml:space="preserve">464</t>
  </si>
  <si>
    <t xml:space="preserve">52.31</t>
  </si>
  <si>
    <t xml:space="preserve">555</t>
  </si>
  <si>
    <t xml:space="preserve">499</t>
  </si>
  <si>
    <t xml:space="preserve">240</t>
  </si>
  <si>
    <t xml:space="preserve">48.10</t>
  </si>
  <si>
    <t xml:space="preserve">1,096</t>
  </si>
  <si>
    <t xml:space="preserve">973</t>
  </si>
  <si>
    <t xml:space="preserve">476</t>
  </si>
  <si>
    <t xml:space="preserve">48.92</t>
  </si>
  <si>
    <t xml:space="preserve">1,846</t>
  </si>
  <si>
    <t xml:space="preserve">1,641</t>
  </si>
  <si>
    <t xml:space="preserve">734</t>
  </si>
  <si>
    <t xml:space="preserve">44.73</t>
  </si>
  <si>
    <t xml:space="preserve">739</t>
  </si>
  <si>
    <t xml:space="preserve">654</t>
  </si>
  <si>
    <t xml:space="preserve">303</t>
  </si>
  <si>
    <t xml:space="preserve">46.33</t>
  </si>
  <si>
    <t xml:space="preserve">1,386</t>
  </si>
  <si>
    <t xml:space="preserve">1,242</t>
  </si>
  <si>
    <t xml:space="preserve">546</t>
  </si>
  <si>
    <t xml:space="preserve">43.96</t>
  </si>
  <si>
    <t xml:space="preserve">1,656</t>
  </si>
  <si>
    <t xml:space="preserve">1,433</t>
  </si>
  <si>
    <t xml:space="preserve">517</t>
  </si>
  <si>
    <t xml:space="preserve">36.08</t>
  </si>
  <si>
    <t xml:space="preserve">3,218</t>
  </si>
  <si>
    <t xml:space="preserve">2,735</t>
  </si>
  <si>
    <t xml:space="preserve">1,265</t>
  </si>
  <si>
    <t xml:space="preserve">643</t>
  </si>
  <si>
    <t xml:space="preserve">581</t>
  </si>
  <si>
    <t xml:space="preserve">284</t>
  </si>
  <si>
    <t xml:space="preserve">48.88</t>
  </si>
  <si>
    <t xml:space="preserve">2,330</t>
  </si>
  <si>
    <t xml:space="preserve">2,093</t>
  </si>
  <si>
    <t xml:space="preserve">962</t>
  </si>
  <si>
    <t xml:space="preserve">45.96</t>
  </si>
  <si>
    <t xml:space="preserve">2,149</t>
  </si>
  <si>
    <t xml:space="preserve">1,837</t>
  </si>
  <si>
    <t xml:space="preserve">738</t>
  </si>
  <si>
    <t xml:space="preserve">40.17</t>
  </si>
  <si>
    <t xml:space="preserve">633</t>
  </si>
  <si>
    <t xml:space="preserve">547</t>
  </si>
  <si>
    <t xml:space="preserve">238</t>
  </si>
  <si>
    <t xml:space="preserve">43.51</t>
  </si>
  <si>
    <t xml:space="preserve">1,425</t>
  </si>
  <si>
    <t xml:space="preserve">1,249</t>
  </si>
  <si>
    <t xml:space="preserve">545</t>
  </si>
  <si>
    <t xml:space="preserve">43.63</t>
  </si>
  <si>
    <t xml:space="preserve">940</t>
  </si>
  <si>
    <t xml:space="preserve">827</t>
  </si>
  <si>
    <t xml:space="preserve">407</t>
  </si>
  <si>
    <t xml:space="preserve">1,357</t>
  </si>
  <si>
    <t xml:space="preserve">1,200</t>
  </si>
  <si>
    <t xml:space="preserve">42.00</t>
  </si>
  <si>
    <t xml:space="preserve">2,363</t>
  </si>
  <si>
    <t xml:space="preserve">2,079</t>
  </si>
  <si>
    <t xml:space="preserve">847</t>
  </si>
  <si>
    <t xml:space="preserve">40.74</t>
  </si>
  <si>
    <t xml:space="preserve">540</t>
  </si>
  <si>
    <t xml:space="preserve">472</t>
  </si>
  <si>
    <t xml:space="preserve">165</t>
  </si>
  <si>
    <t xml:space="preserve">2,397</t>
  </si>
  <si>
    <t xml:space="preserve">2,188</t>
  </si>
  <si>
    <t xml:space="preserve">1,153</t>
  </si>
  <si>
    <t xml:space="preserve">1,319</t>
  </si>
  <si>
    <t xml:space="preserve">1,163</t>
  </si>
  <si>
    <t xml:space="preserve">462</t>
  </si>
  <si>
    <t xml:space="preserve">39.72</t>
  </si>
  <si>
    <t xml:space="preserve">2,476</t>
  </si>
  <si>
    <t xml:space="preserve">2,115</t>
  </si>
  <si>
    <t xml:space="preserve">841</t>
  </si>
  <si>
    <t xml:space="preserve">39.76</t>
  </si>
  <si>
    <t xml:space="preserve">863</t>
  </si>
  <si>
    <t xml:space="preserve">766</t>
  </si>
  <si>
    <t xml:space="preserve">321</t>
  </si>
  <si>
    <t xml:space="preserve">41.91</t>
  </si>
  <si>
    <t xml:space="preserve">622</t>
  </si>
  <si>
    <t xml:space="preserve">234</t>
  </si>
  <si>
    <t xml:space="preserve">37.62</t>
  </si>
  <si>
    <t xml:space="preserve">801</t>
  </si>
  <si>
    <t xml:space="preserve">687</t>
  </si>
  <si>
    <t xml:space="preserve">308</t>
  </si>
  <si>
    <t xml:space="preserve">60.00</t>
  </si>
  <si>
    <t xml:space="preserve">984</t>
  </si>
  <si>
    <t xml:space="preserve">870</t>
  </si>
  <si>
    <t xml:space="preserve">454</t>
  </si>
  <si>
    <t xml:space="preserve">52.18</t>
  </si>
  <si>
    <t xml:space="preserve">1,597</t>
  </si>
  <si>
    <t xml:space="preserve">588</t>
  </si>
  <si>
    <t xml:space="preserve">42.42</t>
  </si>
  <si>
    <t xml:space="preserve">1,236</t>
  </si>
  <si>
    <t xml:space="preserve">1,104</t>
  </si>
  <si>
    <t xml:space="preserve">42.03</t>
  </si>
  <si>
    <t xml:space="preserve">908</t>
  </si>
  <si>
    <t xml:space="preserve">408</t>
  </si>
  <si>
    <t xml:space="preserve">1,530</t>
  </si>
  <si>
    <t xml:space="preserve">1,378</t>
  </si>
  <si>
    <t xml:space="preserve">742</t>
  </si>
  <si>
    <t xml:space="preserve">53.85</t>
  </si>
  <si>
    <t xml:space="preserve">1,955</t>
  </si>
  <si>
    <t xml:space="preserve">631</t>
  </si>
  <si>
    <t xml:space="preserve">37.25</t>
  </si>
  <si>
    <t xml:space="preserve">849</t>
  </si>
  <si>
    <t xml:space="preserve">749</t>
  </si>
  <si>
    <t xml:space="preserve">339</t>
  </si>
  <si>
    <t xml:space="preserve">45.26</t>
  </si>
  <si>
    <t xml:space="preserve">968</t>
  </si>
  <si>
    <t xml:space="preserve">838</t>
  </si>
  <si>
    <t xml:space="preserve">330</t>
  </si>
  <si>
    <t xml:space="preserve">39.38</t>
  </si>
  <si>
    <t xml:space="preserve">906</t>
  </si>
  <si>
    <t xml:space="preserve">763</t>
  </si>
  <si>
    <t xml:space="preserve">288</t>
  </si>
  <si>
    <t xml:space="preserve">37.75</t>
  </si>
  <si>
    <t xml:space="preserve">1,648</t>
  </si>
  <si>
    <t xml:space="preserve">479</t>
  </si>
  <si>
    <t xml:space="preserve">33.61</t>
  </si>
  <si>
    <t xml:space="preserve">53,568</t>
  </si>
  <si>
    <t xml:space="preserve">47,005</t>
  </si>
  <si>
    <t xml:space="preserve">20,675</t>
  </si>
  <si>
    <t xml:space="preserve">43.98</t>
  </si>
  <si>
    <t xml:space="preserve">Data for all columns is filtered to, Undergraduate: LEVEL = 1, University: HEPTYPE = 1</t>
  </si>
  <si>
    <t xml:space="preserve">38.64</t>
  </si>
  <si>
    <t xml:space="preserve">0</t>
  </si>
  <si>
    <t xml:space="preserve">0.00</t>
  </si>
  <si>
    <t xml:space="preserve">209</t>
  </si>
  <si>
    <t xml:space="preserve">177</t>
  </si>
  <si>
    <t xml:space="preserve">47.46</t>
  </si>
  <si>
    <t xml:space="preserve">94</t>
  </si>
  <si>
    <t xml:space="preserve">46.81</t>
  </si>
  <si>
    <t xml:space="preserve">42.86</t>
  </si>
  <si>
    <t xml:space="preserve">42.11</t>
  </si>
  <si>
    <t xml:space="preserve">18.46</t>
  </si>
  <si>
    <t xml:space="preserve">32</t>
  </si>
  <si>
    <t xml:space="preserve">41.56</t>
  </si>
  <si>
    <t xml:space="preserve">55</t>
  </si>
  <si>
    <t xml:space="preserve">27.27</t>
  </si>
  <si>
    <t xml:space="preserve">37.50</t>
  </si>
  <si>
    <t xml:space="preserve">99</t>
  </si>
  <si>
    <t xml:space="preserve">26.97</t>
  </si>
  <si>
    <t xml:space="preserve">128</t>
  </si>
  <si>
    <t xml:space="preserve">27.19</t>
  </si>
  <si>
    <t xml:space="preserve">27.78</t>
  </si>
  <si>
    <t xml:space="preserve">21.43</t>
  </si>
  <si>
    <t xml:space="preserve">83</t>
  </si>
  <si>
    <t xml:space="preserve">32.05</t>
  </si>
  <si>
    <t xml:space="preserve">63.64</t>
  </si>
  <si>
    <t xml:space="preserve">65.71</t>
  </si>
  <si>
    <t xml:space="preserve">55.88</t>
  </si>
  <si>
    <t xml:space="preserve">59.09</t>
  </si>
  <si>
    <t xml:space="preserve">47.37</t>
  </si>
  <si>
    <t xml:space="preserve">27.59</t>
  </si>
  <si>
    <t xml:space="preserve">45.37</t>
  </si>
  <si>
    <t xml:space="preserve">16.36</t>
  </si>
  <si>
    <t xml:space="preserve">3,243</t>
  </si>
  <si>
    <t xml:space="preserve">2,797</t>
  </si>
  <si>
    <t xml:space="preserve">953</t>
  </si>
  <si>
    <t xml:space="preserve">34.07</t>
  </si>
  <si>
    <t xml:space="preserve">Data for all columns is filtered to, Undergraduate: LEVEL = 1, NUHEI: HEPTYPE = 2</t>
  </si>
  <si>
    <t xml:space="preserve">593</t>
  </si>
  <si>
    <t xml:space="preserve">524</t>
  </si>
  <si>
    <t xml:space="preserve">257</t>
  </si>
  <si>
    <t xml:space="preserve">49.05</t>
  </si>
  <si>
    <t xml:space="preserve">263</t>
  </si>
  <si>
    <t xml:space="preserve">222</t>
  </si>
  <si>
    <t xml:space="preserve">44.59</t>
  </si>
  <si>
    <t xml:space="preserve">666</t>
  </si>
  <si>
    <t xml:space="preserve">226</t>
  </si>
  <si>
    <t xml:space="preserve">33.93</t>
  </si>
  <si>
    <t xml:space="preserve">130</t>
  </si>
  <si>
    <t xml:space="preserve">112</t>
  </si>
  <si>
    <t xml:space="preserve">53.57</t>
  </si>
  <si>
    <t xml:space="preserve">1,580</t>
  </si>
  <si>
    <t xml:space="preserve">1,423</t>
  </si>
  <si>
    <t xml:space="preserve">602</t>
  </si>
  <si>
    <t xml:space="preserve">42.30</t>
  </si>
  <si>
    <t xml:space="preserve">721</t>
  </si>
  <si>
    <t xml:space="preserve">659</t>
  </si>
  <si>
    <t xml:space="preserve">316</t>
  </si>
  <si>
    <t xml:space="preserve">47.95</t>
  </si>
  <si>
    <t xml:space="preserve">1,609</t>
  </si>
  <si>
    <t xml:space="preserve">1,441</t>
  </si>
  <si>
    <t xml:space="preserve">664</t>
  </si>
  <si>
    <t xml:space="preserve">46.08</t>
  </si>
  <si>
    <t xml:space="preserve">599</t>
  </si>
  <si>
    <t xml:space="preserve">332</t>
  </si>
  <si>
    <t xml:space="preserve">55.43</t>
  </si>
  <si>
    <t xml:space="preserve">36.78</t>
  </si>
  <si>
    <t xml:space="preserve">808</t>
  </si>
  <si>
    <t xml:space="preserve">727</t>
  </si>
  <si>
    <t xml:space="preserve">375</t>
  </si>
  <si>
    <t xml:space="preserve">51.58</t>
  </si>
  <si>
    <t xml:space="preserve">938</t>
  </si>
  <si>
    <t xml:space="preserve">412</t>
  </si>
  <si>
    <t xml:space="preserve">484</t>
  </si>
  <si>
    <t xml:space="preserve">51.45</t>
  </si>
  <si>
    <t xml:space="preserve">559</t>
  </si>
  <si>
    <t xml:space="preserve">507</t>
  </si>
  <si>
    <t xml:space="preserve">47.34</t>
  </si>
  <si>
    <t xml:space="preserve">893</t>
  </si>
  <si>
    <t xml:space="preserve">800</t>
  </si>
  <si>
    <t xml:space="preserve">315</t>
  </si>
  <si>
    <t xml:space="preserve">2,399</t>
  </si>
  <si>
    <t xml:space="preserve">1,067</t>
  </si>
  <si>
    <t xml:space="preserve">50.45</t>
  </si>
  <si>
    <t xml:space="preserve">285</t>
  </si>
  <si>
    <t xml:space="preserve">132</t>
  </si>
  <si>
    <t xml:space="preserve">46.32</t>
  </si>
  <si>
    <t xml:space="preserve">1,026</t>
  </si>
  <si>
    <t xml:space="preserve">947</t>
  </si>
  <si>
    <t xml:space="preserve">47.94</t>
  </si>
  <si>
    <t xml:space="preserve">1,219</t>
  </si>
  <si>
    <t xml:space="preserve">1,084</t>
  </si>
  <si>
    <t xml:space="preserve">482</t>
  </si>
  <si>
    <t xml:space="preserve">44.46</t>
  </si>
  <si>
    <t xml:space="preserve">586</t>
  </si>
  <si>
    <t xml:space="preserve">523</t>
  </si>
  <si>
    <t xml:space="preserve">45.70</t>
  </si>
  <si>
    <t xml:space="preserve">601</t>
  </si>
  <si>
    <t xml:space="preserve">548</t>
  </si>
  <si>
    <t xml:space="preserve">245</t>
  </si>
  <si>
    <t xml:space="preserve">44.71</t>
  </si>
  <si>
    <t xml:space="preserve">779</t>
  </si>
  <si>
    <t xml:space="preserve">712</t>
  </si>
  <si>
    <t xml:space="preserve">344</t>
  </si>
  <si>
    <t xml:space="preserve">48.31</t>
  </si>
  <si>
    <t xml:space="preserve">550</t>
  </si>
  <si>
    <t xml:space="preserve">236</t>
  </si>
  <si>
    <t xml:space="preserve">46.55</t>
  </si>
  <si>
    <t xml:space="preserve">3,628</t>
  </si>
  <si>
    <t xml:space="preserve">3,342</t>
  </si>
  <si>
    <t xml:space="preserve">1,638</t>
  </si>
  <si>
    <t xml:space="preserve">49.01</t>
  </si>
  <si>
    <t xml:space="preserve">203</t>
  </si>
  <si>
    <t xml:space="preserve">183</t>
  </si>
  <si>
    <t xml:space="preserve">51.91</t>
  </si>
  <si>
    <t xml:space="preserve">1,339</t>
  </si>
  <si>
    <t xml:space="preserve">1,243</t>
  </si>
  <si>
    <t xml:space="preserve">48.19</t>
  </si>
  <si>
    <t xml:space="preserve">580</t>
  </si>
  <si>
    <t xml:space="preserve">527</t>
  </si>
  <si>
    <t xml:space="preserve">44.40</t>
  </si>
  <si>
    <t xml:space="preserve">2,238</t>
  </si>
  <si>
    <t xml:space="preserve">2,000</t>
  </si>
  <si>
    <t xml:space="preserve">845</t>
  </si>
  <si>
    <t xml:space="preserve">42.25</t>
  </si>
  <si>
    <t xml:space="preserve">609</t>
  </si>
  <si>
    <t xml:space="preserve">536</t>
  </si>
  <si>
    <t xml:space="preserve">261</t>
  </si>
  <si>
    <t xml:space="preserve">613</t>
  </si>
  <si>
    <t xml:space="preserve">199</t>
  </si>
  <si>
    <t xml:space="preserve">36.18</t>
  </si>
  <si>
    <t xml:space="preserve">47.25</t>
  </si>
  <si>
    <t xml:space="preserve">72.94</t>
  </si>
  <si>
    <t xml:space="preserve">673</t>
  </si>
  <si>
    <t xml:space="preserve">616</t>
  </si>
  <si>
    <t xml:space="preserve">359</t>
  </si>
  <si>
    <t xml:space="preserve">58.28</t>
  </si>
  <si>
    <t xml:space="preserve">1,273</t>
  </si>
  <si>
    <t xml:space="preserve">1,139</t>
  </si>
  <si>
    <t xml:space="preserve">488</t>
  </si>
  <si>
    <t xml:space="preserve">42.84</t>
  </si>
  <si>
    <t xml:space="preserve">531</t>
  </si>
  <si>
    <t xml:space="preserve">202</t>
  </si>
  <si>
    <t xml:space="preserve">402</t>
  </si>
  <si>
    <t xml:space="preserve">366</t>
  </si>
  <si>
    <t xml:space="preserve">192</t>
  </si>
  <si>
    <t xml:space="preserve">52.46</t>
  </si>
  <si>
    <t xml:space="preserve">1,272</t>
  </si>
  <si>
    <t xml:space="preserve">1,134</t>
  </si>
  <si>
    <t xml:space="preserve">552</t>
  </si>
  <si>
    <t xml:space="preserve">48.68</t>
  </si>
  <si>
    <t xml:space="preserve">1,070</t>
  </si>
  <si>
    <t xml:space="preserve">955</t>
  </si>
  <si>
    <t xml:space="preserve">413</t>
  </si>
  <si>
    <t xml:space="preserve">43.25</t>
  </si>
  <si>
    <t xml:space="preserve">232</t>
  </si>
  <si>
    <t xml:space="preserve">211</t>
  </si>
  <si>
    <t xml:space="preserve">42.18</t>
  </si>
  <si>
    <t xml:space="preserve">32.99</t>
  </si>
  <si>
    <t xml:space="preserve">503</t>
  </si>
  <si>
    <t xml:space="preserve">436</t>
  </si>
  <si>
    <t xml:space="preserve">151</t>
  </si>
  <si>
    <t xml:space="preserve">34.63</t>
  </si>
  <si>
    <t xml:space="preserve">634</t>
  </si>
  <si>
    <t xml:space="preserve">564</t>
  </si>
  <si>
    <t xml:space="preserve">208</t>
  </si>
  <si>
    <t xml:space="preserve">36.88</t>
  </si>
  <si>
    <t xml:space="preserve">34,787</t>
  </si>
  <si>
    <t xml:space="preserve">31,321</t>
  </si>
  <si>
    <t xml:space="preserve">14,394</t>
  </si>
  <si>
    <t xml:space="preserve">Data for all columns is filtered to, Postgraduate coursework: LEVEL = 2, University: HEPTYPE = 1</t>
  </si>
  <si>
    <t xml:space="preserve">52.94</t>
  </si>
  <si>
    <t xml:space="preserve">9.09</t>
  </si>
  <si>
    <t xml:space="preserve">142</t>
  </si>
  <si>
    <t xml:space="preserve">125</t>
  </si>
  <si>
    <t xml:space="preserve">49.60</t>
  </si>
  <si>
    <t xml:space="preserve">174</t>
  </si>
  <si>
    <t xml:space="preserve">66.23</t>
  </si>
  <si>
    <t xml:space="preserve">460</t>
  </si>
  <si>
    <t xml:space="preserve">380</t>
  </si>
  <si>
    <t xml:space="preserve">161</t>
  </si>
  <si>
    <t xml:space="preserve">42.37</t>
  </si>
  <si>
    <t xml:space="preserve">55.56</t>
  </si>
  <si>
    <t xml:space="preserve">430</t>
  </si>
  <si>
    <t xml:space="preserve">393</t>
  </si>
  <si>
    <t xml:space="preserve">124</t>
  </si>
  <si>
    <t xml:space="preserve">31.55</t>
  </si>
  <si>
    <t xml:space="preserve">14.86</t>
  </si>
  <si>
    <t xml:space="preserve">219</t>
  </si>
  <si>
    <t xml:space="preserve">197</t>
  </si>
  <si>
    <t xml:space="preserve">42.64</t>
  </si>
  <si>
    <t xml:space="preserve">341</t>
  </si>
  <si>
    <t xml:space="preserve">300</t>
  </si>
  <si>
    <t xml:space="preserve">92</t>
  </si>
  <si>
    <t xml:space="preserve">30.67</t>
  </si>
  <si>
    <t xml:space="preserve">164</t>
  </si>
  <si>
    <t xml:space="preserve">148</t>
  </si>
  <si>
    <t xml:space="preserve">23.65</t>
  </si>
  <si>
    <t xml:space="preserve">45.83</t>
  </si>
  <si>
    <t xml:space="preserve">36</t>
  </si>
  <si>
    <t xml:space="preserve">57.58</t>
  </si>
  <si>
    <t xml:space="preserve">46.15</t>
  </si>
  <si>
    <t xml:space="preserve">4,131</t>
  </si>
  <si>
    <t xml:space="preserve">3,567</t>
  </si>
  <si>
    <t xml:space="preserve">1,469</t>
  </si>
  <si>
    <t xml:space="preserve">41.18</t>
  </si>
  <si>
    <t xml:space="preserve">Data for all columns is filtered to, Postgraduate coursework: LEVEL = 2, NUHEI: HEPTYPE = 2</t>
  </si>
  <si>
    <t xml:space="preserve">160</t>
  </si>
  <si>
    <t xml:space="preserve">145</t>
  </si>
  <si>
    <t xml:space="preserve">50.34</t>
  </si>
  <si>
    <t xml:space="preserve">73.08</t>
  </si>
  <si>
    <t xml:space="preserve">74.58</t>
  </si>
  <si>
    <t xml:space="preserve">69.57</t>
  </si>
  <si>
    <t xml:space="preserve">79</t>
  </si>
  <si>
    <t xml:space="preserve">53.95</t>
  </si>
  <si>
    <t xml:space="preserve">169</t>
  </si>
  <si>
    <t xml:space="preserve">58.58</t>
  </si>
  <si>
    <t xml:space="preserve">54.29</t>
  </si>
  <si>
    <t xml:space="preserve">68.00</t>
  </si>
  <si>
    <t xml:space="preserve">244</t>
  </si>
  <si>
    <t xml:space="preserve">55.11</t>
  </si>
  <si>
    <t xml:space="preserve">378</t>
  </si>
  <si>
    <t xml:space="preserve">349</t>
  </si>
  <si>
    <t xml:space="preserve">212</t>
  </si>
  <si>
    <t xml:space="preserve">60.74</t>
  </si>
  <si>
    <t xml:space="preserve">61.82</t>
  </si>
  <si>
    <t xml:space="preserve">107</t>
  </si>
  <si>
    <t xml:space="preserve">59.60</t>
  </si>
  <si>
    <t xml:space="preserve">60.27</t>
  </si>
  <si>
    <t xml:space="preserve">56.25</t>
  </si>
  <si>
    <t xml:space="preserve">63.46</t>
  </si>
  <si>
    <t xml:space="preserve">179</t>
  </si>
  <si>
    <t xml:space="preserve">60.71</t>
  </si>
  <si>
    <t xml:space="preserve">178</t>
  </si>
  <si>
    <t xml:space="preserve">120</t>
  </si>
  <si>
    <t xml:space="preserve">67.42</t>
  </si>
  <si>
    <t xml:space="preserve">438</t>
  </si>
  <si>
    <t xml:space="preserve">58.94</t>
  </si>
  <si>
    <t xml:space="preserve">48.15</t>
  </si>
  <si>
    <t xml:space="preserve">448</t>
  </si>
  <si>
    <t xml:space="preserve">421</t>
  </si>
  <si>
    <t xml:space="preserve">278</t>
  </si>
  <si>
    <t xml:space="preserve">66.03</t>
  </si>
  <si>
    <t xml:space="preserve">57.14</t>
  </si>
  <si>
    <t xml:space="preserve">410</t>
  </si>
  <si>
    <t xml:space="preserve">58.29</t>
  </si>
  <si>
    <t xml:space="preserve">122</t>
  </si>
  <si>
    <t xml:space="preserve">110</t>
  </si>
  <si>
    <t xml:space="preserve">51.82</t>
  </si>
  <si>
    <t xml:space="preserve">54.72</t>
  </si>
  <si>
    <t xml:space="preserve">243</t>
  </si>
  <si>
    <t xml:space="preserve">221</t>
  </si>
  <si>
    <t xml:space="preserve">55.66</t>
  </si>
  <si>
    <t xml:space="preserve">109</t>
  </si>
  <si>
    <t xml:space="preserve">54</t>
  </si>
  <si>
    <t xml:space="preserve">51.92</t>
  </si>
  <si>
    <t xml:space="preserve">67.80</t>
  </si>
  <si>
    <t xml:space="preserve">150</t>
  </si>
  <si>
    <t xml:space="preserve">137</t>
  </si>
  <si>
    <t xml:space="preserve">64.23</t>
  </si>
  <si>
    <t xml:space="preserve">72</t>
  </si>
  <si>
    <t xml:space="preserve">50.35</t>
  </si>
  <si>
    <t xml:space="preserve">69.23</t>
  </si>
  <si>
    <t xml:space="preserve">57.69</t>
  </si>
  <si>
    <t xml:space="preserve">96</t>
  </si>
  <si>
    <t xml:space="preserve">43.75</t>
  </si>
  <si>
    <t xml:space="preserve">4,878</t>
  </si>
  <si>
    <t xml:space="preserve">4,513</t>
  </si>
  <si>
    <t xml:space="preserve">2,675</t>
  </si>
  <si>
    <t xml:space="preserve">59.27</t>
  </si>
  <si>
    <t xml:space="preserve">Data for all columns is filtered to, Postgraduate research: LEVEL = 3, University: HEPTYPE = 1</t>
  </si>
  <si>
    <t xml:space="preserve">Data for all columns is filtered to, Postgraduate research: LEVEL = 3, NUHEI: HEPTYPE = 2</t>
  </si>
  <si>
    <t xml:space="preserve">Respondents</t>
  </si>
  <si>
    <t xml:space="preserve">n</t>
  </si>
  <si>
    <t xml:space="preserve">%</t>
  </si>
  <si>
    <t xml:space="preserve">6295</t>
  </si>
  <si>
    <t xml:space="preserve">5584</t>
  </si>
  <si>
    <t xml:space="preserve">2857</t>
  </si>
  <si>
    <t xml:space="preserve">2078</t>
  </si>
  <si>
    <t xml:space="preserve">1783</t>
  </si>
  <si>
    <t xml:space="preserve">928</t>
  </si>
  <si>
    <t xml:space="preserve">3411</t>
  </si>
  <si>
    <t xml:space="preserve">2959</t>
  </si>
  <si>
    <t xml:space="preserve">1386</t>
  </si>
  <si>
    <t xml:space="preserve">1582</t>
  </si>
  <si>
    <t xml:space="preserve">1371</t>
  </si>
  <si>
    <t xml:space="preserve">557</t>
  </si>
  <si>
    <t xml:space="preserve">1140</t>
  </si>
  <si>
    <t xml:space="preserve">1011</t>
  </si>
  <si>
    <t xml:space="preserve">5969</t>
  </si>
  <si>
    <t xml:space="preserve">5299</t>
  </si>
  <si>
    <t xml:space="preserve">2736</t>
  </si>
  <si>
    <t xml:space="preserve">1462</t>
  </si>
  <si>
    <t xml:space="preserve">1318</t>
  </si>
  <si>
    <t xml:space="preserve">6808</t>
  </si>
  <si>
    <t xml:space="preserve">5974</t>
  </si>
  <si>
    <t xml:space="preserve">2809</t>
  </si>
  <si>
    <t xml:space="preserve">394</t>
  </si>
  <si>
    <t xml:space="preserve">175</t>
  </si>
  <si>
    <t xml:space="preserve">312</t>
  </si>
  <si>
    <t xml:space="preserve">275</t>
  </si>
  <si>
    <t xml:space="preserve">314</t>
  </si>
  <si>
    <t xml:space="preserve">1186</t>
  </si>
  <si>
    <t xml:space="preserve">1051</t>
  </si>
  <si>
    <t xml:space="preserve">567</t>
  </si>
  <si>
    <t xml:space="preserve">7203</t>
  </si>
  <si>
    <t xml:space="preserve">6562</t>
  </si>
  <si>
    <t xml:space="preserve">3492</t>
  </si>
  <si>
    <t xml:space="preserve">10743</t>
  </si>
  <si>
    <t xml:space="preserve">9244</t>
  </si>
  <si>
    <t xml:space="preserve">4101</t>
  </si>
  <si>
    <t xml:space="preserve">6911</t>
  </si>
  <si>
    <t xml:space="preserve">6089</t>
  </si>
  <si>
    <t xml:space="preserve">3347</t>
  </si>
  <si>
    <t xml:space="preserve">2210</t>
  </si>
  <si>
    <t xml:space="preserve">1979</t>
  </si>
  <si>
    <t xml:space="preserve">1123</t>
  </si>
  <si>
    <t xml:space="preserve">4232</t>
  </si>
  <si>
    <t xml:space="preserve">3816</t>
  </si>
  <si>
    <t xml:space="preserve">2182</t>
  </si>
  <si>
    <t xml:space="preserve">4786</t>
  </si>
  <si>
    <t xml:space="preserve">4092</t>
  </si>
  <si>
    <t xml:space="preserve">1873</t>
  </si>
  <si>
    <t xml:space="preserve">2936</t>
  </si>
  <si>
    <t xml:space="preserve">2513</t>
  </si>
  <si>
    <t xml:space="preserve">1188</t>
  </si>
  <si>
    <t xml:space="preserve">2469</t>
  </si>
  <si>
    <t xml:space="preserve">2157</t>
  </si>
  <si>
    <t xml:space="preserve">1109</t>
  </si>
  <si>
    <t xml:space="preserve">184</t>
  </si>
  <si>
    <t xml:space="preserve">72659</t>
  </si>
  <si>
    <t xml:space="preserve">63894</t>
  </si>
  <si>
    <t xml:space="preserve">32035</t>
  </si>
  <si>
    <t xml:space="preserve">1663</t>
  </si>
  <si>
    <t xml:space="preserve">1516</t>
  </si>
  <si>
    <t xml:space="preserve">4237</t>
  </si>
  <si>
    <t xml:space="preserve">3757</t>
  </si>
  <si>
    <t xml:space="preserve">1060</t>
  </si>
  <si>
    <t xml:space="preserve">3113</t>
  </si>
  <si>
    <t xml:space="preserve">2806</t>
  </si>
  <si>
    <t xml:space="preserve">899</t>
  </si>
  <si>
    <t xml:space="preserve">880</t>
  </si>
  <si>
    <t xml:space="preserve">790</t>
  </si>
  <si>
    <t xml:space="preserve">252</t>
  </si>
  <si>
    <t xml:space="preserve">383</t>
  </si>
  <si>
    <t xml:space="preserve">190</t>
  </si>
  <si>
    <t xml:space="preserve">794</t>
  </si>
  <si>
    <t xml:space="preserve">715</t>
  </si>
  <si>
    <t xml:space="preserve">306</t>
  </si>
  <si>
    <t xml:space="preserve">255</t>
  </si>
  <si>
    <t xml:space="preserve">228</t>
  </si>
  <si>
    <t xml:space="preserve">1775</t>
  </si>
  <si>
    <t xml:space="preserve">1599</t>
  </si>
  <si>
    <t xml:space="preserve">577</t>
  </si>
  <si>
    <t xml:space="preserve">48</t>
  </si>
  <si>
    <t xml:space="preserve">172</t>
  </si>
  <si>
    <t xml:space="preserve">775</t>
  </si>
  <si>
    <t xml:space="preserve">304</t>
  </si>
  <si>
    <t xml:space="preserve">10172</t>
  </si>
  <si>
    <t xml:space="preserve">9246</t>
  </si>
  <si>
    <t xml:space="preserve">2425</t>
  </si>
  <si>
    <t xml:space="preserve">29.8</t>
  </si>
  <si>
    <t xml:space="preserve">1121</t>
  </si>
  <si>
    <t xml:space="preserve">1043</t>
  </si>
  <si>
    <t xml:space="preserve">451</t>
  </si>
  <si>
    <t xml:space="preserve">369</t>
  </si>
  <si>
    <t xml:space="preserve">326</t>
  </si>
  <si>
    <t xml:space="preserve">505</t>
  </si>
  <si>
    <t xml:space="preserve">535</t>
  </si>
  <si>
    <t xml:space="preserve">485</t>
  </si>
  <si>
    <t xml:space="preserve">139</t>
  </si>
  <si>
    <t xml:space="preserve">530</t>
  </si>
  <si>
    <t xml:space="preserve">487</t>
  </si>
  <si>
    <t xml:space="preserve">138</t>
  </si>
  <si>
    <t xml:space="preserve">27969</t>
  </si>
  <si>
    <t xml:space="preserve">25328</t>
  </si>
  <si>
    <t xml:space="preserve">8142</t>
  </si>
  <si>
    <t xml:space="preserve">4962</t>
  </si>
  <si>
    <t xml:space="preserve">4370</t>
  </si>
  <si>
    <t xml:space="preserve">2133</t>
  </si>
  <si>
    <t xml:space="preserve">1461</t>
  </si>
  <si>
    <t xml:space="preserve">1231</t>
  </si>
  <si>
    <t xml:space="preserve">624</t>
  </si>
  <si>
    <t xml:space="preserve">2516</t>
  </si>
  <si>
    <t xml:space="preserve">2170</t>
  </si>
  <si>
    <t xml:space="preserve">1024</t>
  </si>
  <si>
    <t xml:space="preserve">1108</t>
  </si>
  <si>
    <t xml:space="preserve">356</t>
  </si>
  <si>
    <t xml:space="preserve">805</t>
  </si>
  <si>
    <t xml:space="preserve">343</t>
  </si>
  <si>
    <t xml:space="preserve">3688</t>
  </si>
  <si>
    <t xml:space="preserve">3226</t>
  </si>
  <si>
    <t xml:space="preserve">1550</t>
  </si>
  <si>
    <t xml:space="preserve">446</t>
  </si>
  <si>
    <t xml:space="preserve">388</t>
  </si>
  <si>
    <t xml:space="preserve">4437</t>
  </si>
  <si>
    <t xml:space="preserve">3869</t>
  </si>
  <si>
    <t xml:space="preserve">1723</t>
  </si>
  <si>
    <t xml:space="preserve">248</t>
  </si>
  <si>
    <t xml:space="preserve">200</t>
  </si>
  <si>
    <t xml:space="preserve">850</t>
  </si>
  <si>
    <t xml:space="preserve">757</t>
  </si>
  <si>
    <t xml:space="preserve">404</t>
  </si>
  <si>
    <t xml:space="preserve">3340</t>
  </si>
  <si>
    <t xml:space="preserve">3022</t>
  </si>
  <si>
    <t xml:space="preserve">1410</t>
  </si>
  <si>
    <t xml:space="preserve">6123</t>
  </si>
  <si>
    <t xml:space="preserve">5177</t>
  </si>
  <si>
    <t xml:space="preserve">2049</t>
  </si>
  <si>
    <t xml:space="preserve">4851</t>
  </si>
  <si>
    <t xml:space="preserve">4245</t>
  </si>
  <si>
    <t xml:space="preserve">2202</t>
  </si>
  <si>
    <t xml:space="preserve">1142</t>
  </si>
  <si>
    <t xml:space="preserve">1014</t>
  </si>
  <si>
    <t xml:space="preserve">2905</t>
  </si>
  <si>
    <t xml:space="preserve">6.2</t>
  </si>
  <si>
    <t xml:space="preserve">2625</t>
  </si>
  <si>
    <t xml:space="preserve">1422</t>
  </si>
  <si>
    <t xml:space="preserve">2507</t>
  </si>
  <si>
    <t xml:space="preserve">2143</t>
  </si>
  <si>
    <t xml:space="preserve">929</t>
  </si>
  <si>
    <t xml:space="preserve">2573</t>
  </si>
  <si>
    <t xml:space="preserve">2186</t>
  </si>
  <si>
    <t xml:space="preserve">969</t>
  </si>
  <si>
    <t xml:space="preserve">2074</t>
  </si>
  <si>
    <t xml:space="preserve">1798</t>
  </si>
  <si>
    <t xml:space="preserve">170</t>
  </si>
  <si>
    <t xml:space="preserve">140</t>
  </si>
  <si>
    <t xml:space="preserve">46624</t>
  </si>
  <si>
    <t xml:space="preserve">40625</t>
  </si>
  <si>
    <t xml:space="preserve">19099</t>
  </si>
  <si>
    <t xml:space="preserve">Data for all columns is filtered to, Undergraduate: LEVEL = 1</t>
  </si>
  <si>
    <t xml:space="preserve">604</t>
  </si>
  <si>
    <t xml:space="preserve">537</t>
  </si>
  <si>
    <t xml:space="preserve">1089</t>
  </si>
  <si>
    <t xml:space="preserve">253</t>
  </si>
  <si>
    <t xml:space="preserve">1098</t>
  </si>
  <si>
    <t xml:space="preserve">983</t>
  </si>
  <si>
    <t xml:space="preserve">274</t>
  </si>
  <si>
    <t xml:space="preserve">345</t>
  </si>
  <si>
    <t xml:space="preserve">1210</t>
  </si>
  <si>
    <t xml:space="preserve">1099</t>
  </si>
  <si>
    <t xml:space="preserve">400</t>
  </si>
  <si>
    <t xml:space="preserve">97</t>
  </si>
  <si>
    <t xml:space="preserve">3908</t>
  </si>
  <si>
    <t xml:space="preserve">38.4</t>
  </si>
  <si>
    <t xml:space="preserve">3546</t>
  </si>
  <si>
    <t xml:space="preserve">38.6</t>
  </si>
  <si>
    <t xml:space="preserve">713</t>
  </si>
  <si>
    <t xml:space="preserve">28.2</t>
  </si>
  <si>
    <t xml:space="preserve">319</t>
  </si>
  <si>
    <t xml:space="preserve">290</t>
  </si>
  <si>
    <t xml:space="preserve">185</t>
  </si>
  <si>
    <t xml:space="preserve">338</t>
  </si>
  <si>
    <t xml:space="preserve">276</t>
  </si>
  <si>
    <t xml:space="preserve">10187</t>
  </si>
  <si>
    <t xml:space="preserve">9177</t>
  </si>
  <si>
    <t xml:space="preserve">2529</t>
  </si>
  <si>
    <t xml:space="preserve">655</t>
  </si>
  <si>
    <t xml:space="preserve">597</t>
  </si>
  <si>
    <t xml:space="preserve">571</t>
  </si>
  <si>
    <t xml:space="preserve">509</t>
  </si>
  <si>
    <t xml:space="preserve">434</t>
  </si>
  <si>
    <t xml:space="preserve">213</t>
  </si>
  <si>
    <t xml:space="preserve">2080</t>
  </si>
  <si>
    <t xml:space="preserve">1886</t>
  </si>
  <si>
    <t xml:space="preserve">1065</t>
  </si>
  <si>
    <t xml:space="preserve">760</t>
  </si>
  <si>
    <t xml:space="preserve">686</t>
  </si>
  <si>
    <t xml:space="preserve">386</t>
  </si>
  <si>
    <t xml:space="preserve">2316</t>
  </si>
  <si>
    <t xml:space="preserve">2052</t>
  </si>
  <si>
    <t xml:space="preserve">1055</t>
  </si>
  <si>
    <t xml:space="preserve">117</t>
  </si>
  <si>
    <t xml:space="preserve">106</t>
  </si>
  <si>
    <t xml:space="preserve">3641</t>
  </si>
  <si>
    <t xml:space="preserve">3328</t>
  </si>
  <si>
    <t xml:space="preserve">1928</t>
  </si>
  <si>
    <t xml:space="preserve">4447</t>
  </si>
  <si>
    <t xml:space="preserve">19.4</t>
  </si>
  <si>
    <t xml:space="preserve">3910</t>
  </si>
  <si>
    <t xml:space="preserve">1959</t>
  </si>
  <si>
    <t xml:space="preserve">17.6</t>
  </si>
  <si>
    <t xml:space="preserve">1574</t>
  </si>
  <si>
    <t xml:space="preserve">1393</t>
  </si>
  <si>
    <t xml:space="preserve">829</t>
  </si>
  <si>
    <t xml:space="preserve">1050</t>
  </si>
  <si>
    <t xml:space="preserve">949</t>
  </si>
  <si>
    <t xml:space="preserve">572</t>
  </si>
  <si>
    <t xml:space="preserve">1167</t>
  </si>
  <si>
    <t xml:space="preserve">1044</t>
  </si>
  <si>
    <t xml:space="preserve">663</t>
  </si>
  <si>
    <t xml:space="preserve">2224</t>
  </si>
  <si>
    <t xml:space="preserve">1900</t>
  </si>
  <si>
    <t xml:space="preserve">915</t>
  </si>
  <si>
    <t xml:space="preserve">189</t>
  </si>
  <si>
    <t xml:space="preserve">121</t>
  </si>
  <si>
    <t xml:space="preserve">22951</t>
  </si>
  <si>
    <t xml:space="preserve">20427</t>
  </si>
  <si>
    <t xml:space="preserve">11102</t>
  </si>
  <si>
    <t xml:space="preserve">Data for all columns is filtered to, Postgraduate coursework: LEVEL = 2</t>
  </si>
  <si>
    <t xml:space="preserve">477</t>
  </si>
  <si>
    <t xml:space="preserve">3061</t>
  </si>
  <si>
    <t xml:space="preserve">2729</t>
  </si>
  <si>
    <t xml:space="preserve">776</t>
  </si>
  <si>
    <t xml:space="preserve">1616</t>
  </si>
  <si>
    <t xml:space="preserve">1457</t>
  </si>
  <si>
    <t xml:space="preserve">465</t>
  </si>
  <si>
    <t xml:space="preserve">521</t>
  </si>
  <si>
    <t xml:space="preserve">470</t>
  </si>
  <si>
    <t xml:space="preserve">518</t>
  </si>
  <si>
    <t xml:space="preserve">473</t>
  </si>
  <si>
    <t xml:space="preserve">204</t>
  </si>
  <si>
    <t xml:space="preserve">93</t>
  </si>
  <si>
    <t xml:space="preserve">556</t>
  </si>
  <si>
    <t xml:space="preserve">491</t>
  </si>
  <si>
    <t xml:space="preserve">676</t>
  </si>
  <si>
    <t xml:space="preserve">608</t>
  </si>
  <si>
    <t xml:space="preserve">6122</t>
  </si>
  <si>
    <t xml:space="preserve">5567</t>
  </si>
  <si>
    <t xml:space="preserve">38.5</t>
  </si>
  <si>
    <t xml:space="preserve">1642</t>
  </si>
  <si>
    <t xml:space="preserve">34.5</t>
  </si>
  <si>
    <t xml:space="preserve">610</t>
  </si>
  <si>
    <t xml:space="preserve">272</t>
  </si>
  <si>
    <t xml:space="preserve">282</t>
  </si>
  <si>
    <t xml:space="preserve">158</t>
  </si>
  <si>
    <t xml:space="preserve">399</t>
  </si>
  <si>
    <t xml:space="preserve">373</t>
  </si>
  <si>
    <t xml:space="preserve">182</t>
  </si>
  <si>
    <t xml:space="preserve">46</t>
  </si>
  <si>
    <t xml:space="preserve">15967</t>
  </si>
  <si>
    <t xml:space="preserve">14461</t>
  </si>
  <si>
    <t xml:space="preserve">4761</t>
  </si>
  <si>
    <t xml:space="preserve">678</t>
  </si>
  <si>
    <t xml:space="preserve">617</t>
  </si>
  <si>
    <t xml:space="preserve">398</t>
  </si>
  <si>
    <t xml:space="preserve">309</t>
  </si>
  <si>
    <t xml:space="preserve">277</t>
  </si>
  <si>
    <t xml:space="preserve">201</t>
  </si>
  <si>
    <t xml:space="preserve">187</t>
  </si>
  <si>
    <t xml:space="preserve">256</t>
  </si>
  <si>
    <t xml:space="preserve">173</t>
  </si>
  <si>
    <t xml:space="preserve">157</t>
  </si>
  <si>
    <t xml:space="preserve">147</t>
  </si>
  <si>
    <t xml:space="preserve">98</t>
  </si>
  <si>
    <t xml:space="preserve">3084</t>
  </si>
  <si>
    <t xml:space="preserve">2842</t>
  </si>
  <si>
    <t xml:space="preserve">1834</t>
  </si>
  <si>
    <t xml:space="preserve">Data for all columns is filtered to, Postgraduate research: LEVEL = 3</t>
  </si>
  <si>
    <t xml:space="preserve">532</t>
  </si>
  <si>
    <t xml:space="preserve">502</t>
  </si>
  <si>
    <t xml:space="preserve">251</t>
  </si>
  <si>
    <t xml:space="preserve">133</t>
  </si>
  <si>
    <t xml:space="preserve">1815</t>
  </si>
  <si>
    <t xml:space="preserve">1690</t>
  </si>
  <si>
    <t xml:space="preserve">852</t>
  </si>
  <si>
    <t xml:space="preserve">In-scope population: Female</t>
  </si>
  <si>
    <t xml:space="preserve">In-scope population: Male</t>
  </si>
  <si>
    <t xml:space="preserve">Completions: Female</t>
  </si>
  <si>
    <t xml:space="preserve">Completions: Male</t>
  </si>
  <si>
    <t xml:space="preserve">2638</t>
  </si>
  <si>
    <t xml:space="preserve">1727</t>
  </si>
  <si>
    <t xml:space="preserve">1307</t>
  </si>
  <si>
    <t xml:space="preserve">246</t>
  </si>
  <si>
    <t xml:space="preserve">1712</t>
  </si>
  <si>
    <t xml:space="preserve">224</t>
  </si>
  <si>
    <t xml:space="preserve">471</t>
  </si>
  <si>
    <t xml:space="preserve">119</t>
  </si>
  <si>
    <t xml:space="preserve">2339</t>
  </si>
  <si>
    <t xml:space="preserve">884</t>
  </si>
  <si>
    <t xml:space="preserve">1170</t>
  </si>
  <si>
    <t xml:space="preserve">270</t>
  </si>
  <si>
    <t xml:space="preserve">3454</t>
  </si>
  <si>
    <t xml:space="preserve">1536</t>
  </si>
  <si>
    <t xml:space="preserve">11.8</t>
  </si>
  <si>
    <t xml:space="preserve">582</t>
  </si>
  <si>
    <t xml:space="preserve">2472</t>
  </si>
  <si>
    <t xml:space="preserve">1162</t>
  </si>
  <si>
    <t xml:space="preserve">2909</t>
  </si>
  <si>
    <t xml:space="preserve">2266</t>
  </si>
  <si>
    <t xml:space="preserve">1182</t>
  </si>
  <si>
    <t xml:space="preserve">866</t>
  </si>
  <si>
    <t xml:space="preserve">2894</t>
  </si>
  <si>
    <t xml:space="preserve">1340</t>
  </si>
  <si>
    <t xml:space="preserve">1520</t>
  </si>
  <si>
    <t xml:space="preserve">674</t>
  </si>
  <si>
    <t xml:space="preserve">858</t>
  </si>
  <si>
    <t xml:space="preserve">2123</t>
  </si>
  <si>
    <t xml:space="preserve">498</t>
  </si>
  <si>
    <t xml:space="preserve">250</t>
  </si>
  <si>
    <t xml:space="preserve">1506</t>
  </si>
  <si>
    <t xml:space="preserve">291</t>
  </si>
  <si>
    <t xml:space="preserve">1296</t>
  </si>
  <si>
    <t xml:space="preserve">672</t>
  </si>
  <si>
    <t xml:space="preserve">206</t>
  </si>
  <si>
    <t xml:space="preserve">26925</t>
  </si>
  <si>
    <t xml:space="preserve">13656</t>
  </si>
  <si>
    <t xml:space="preserve">12970</t>
  </si>
  <si>
    <t xml:space="preserve">6103</t>
  </si>
  <si>
    <t xml:space="preserve">Inscope population: NATINSCOPE = 1</t>
  </si>
  <si>
    <t xml:space="preserve">Completions: NATCOMPLETE = 1</t>
  </si>
  <si>
    <t xml:space="preserve">Female: E315 = "F", Male: E315 = "M"</t>
  </si>
  <si>
    <t xml:space="preserve">313</t>
  </si>
  <si>
    <t xml:space="preserve">283</t>
  </si>
  <si>
    <t xml:space="preserve">370</t>
  </si>
  <si>
    <t xml:space="preserve">196</t>
  </si>
  <si>
    <t xml:space="preserve">1418</t>
  </si>
  <si>
    <t xml:space="preserve">820</t>
  </si>
  <si>
    <t xml:space="preserve">241</t>
  </si>
  <si>
    <t xml:space="preserve">420</t>
  </si>
  <si>
    <t xml:space="preserve">229</t>
  </si>
  <si>
    <t xml:space="preserve">155</t>
  </si>
  <si>
    <t xml:space="preserve">1802</t>
  </si>
  <si>
    <t xml:space="preserve">247</t>
  </si>
  <si>
    <t xml:space="preserve">930</t>
  </si>
  <si>
    <t xml:space="preserve">194</t>
  </si>
  <si>
    <t xml:space="preserve">2585</t>
  </si>
  <si>
    <t xml:space="preserve">740</t>
  </si>
  <si>
    <t xml:space="preserve">1487</t>
  </si>
  <si>
    <t xml:space="preserve">1952</t>
  </si>
  <si>
    <t xml:space="preserve">1955</t>
  </si>
  <si>
    <t xml:space="preserve">28.6</t>
  </si>
  <si>
    <t xml:space="preserve">1015</t>
  </si>
  <si>
    <t xml:space="preserve">941</t>
  </si>
  <si>
    <t xml:space="preserve">934</t>
  </si>
  <si>
    <t xml:space="preserve">265</t>
  </si>
  <si>
    <t xml:space="preserve">1175</t>
  </si>
  <si>
    <t xml:space="preserve">719</t>
  </si>
  <si>
    <t xml:space="preserve">563</t>
  </si>
  <si>
    <t xml:space="preserve">152</t>
  </si>
  <si>
    <t xml:space="preserve">13554</t>
  </si>
  <si>
    <t xml:space="preserve">6831</t>
  </si>
  <si>
    <t xml:space="preserve">7558</t>
  </si>
  <si>
    <t xml:space="preserve">3518</t>
  </si>
  <si>
    <t xml:space="preserve">333</t>
  </si>
  <si>
    <t xml:space="preserve">163</t>
  </si>
  <si>
    <t xml:space="preserve">195</t>
  </si>
  <si>
    <t xml:space="preserve">111</t>
  </si>
  <si>
    <t xml:space="preserve">1646</t>
  </si>
  <si>
    <t xml:space="preserve">1178</t>
  </si>
  <si>
    <t xml:space="preserve">1078</t>
  </si>
  <si>
    <t xml:space="preserve">743</t>
  </si>
  <si>
    <t xml:space="preserve">Natural &amp; physical sciences</t>
  </si>
  <si>
    <t xml:space="preserve">802</t>
  </si>
  <si>
    <t xml:space="preserve">1003</t>
  </si>
  <si>
    <t xml:space="preserve">481</t>
  </si>
  <si>
    <t xml:space="preserve">467</t>
  </si>
  <si>
    <t xml:space="preserve">Medical sciences &amp; technology</t>
  </si>
  <si>
    <t xml:space="preserve">335</t>
  </si>
  <si>
    <t xml:space="preserve">347</t>
  </si>
  <si>
    <t xml:space="preserve">Computing &amp; information systems</t>
  </si>
  <si>
    <t xml:space="preserve">584</t>
  </si>
  <si>
    <t xml:space="preserve">Engineering - process &amp; resources</t>
  </si>
  <si>
    <t xml:space="preserve">103</t>
  </si>
  <si>
    <t xml:space="preserve">Engineering - electrical &amp; electronic</t>
  </si>
  <si>
    <t xml:space="preserve">Architecture &amp; urban environments</t>
  </si>
  <si>
    <t xml:space="preserve">439</t>
  </si>
  <si>
    <t xml:space="preserve">Building &amp; construction</t>
  </si>
  <si>
    <t xml:space="preserve">Agriculture &amp; forestry</t>
  </si>
  <si>
    <t xml:space="preserve">126</t>
  </si>
  <si>
    <t xml:space="preserve">63</t>
  </si>
  <si>
    <t xml:space="preserve">Health services &amp; support</t>
  </si>
  <si>
    <t xml:space="preserve">2040</t>
  </si>
  <si>
    <t xml:space="preserve">815</t>
  </si>
  <si>
    <t xml:space="preserve">996</t>
  </si>
  <si>
    <t xml:space="preserve">299</t>
  </si>
  <si>
    <t xml:space="preserve">336</t>
  </si>
  <si>
    <t xml:space="preserve">652</t>
  </si>
  <si>
    <t xml:space="preserve">506</t>
  </si>
  <si>
    <t xml:space="preserve">Teacher education - primary &amp; secondary</t>
  </si>
  <si>
    <t xml:space="preserve">1314</t>
  </si>
  <si>
    <t xml:space="preserve">328</t>
  </si>
  <si>
    <t xml:space="preserve">198</t>
  </si>
  <si>
    <t xml:space="preserve">1449</t>
  </si>
  <si>
    <t xml:space="preserve">879</t>
  </si>
  <si>
    <t xml:space="preserve">592</t>
  </si>
  <si>
    <t xml:space="preserve">Sales &amp; marketing</t>
  </si>
  <si>
    <t xml:space="preserve">Management &amp; commerce - other</t>
  </si>
  <si>
    <t xml:space="preserve">Banking &amp; finance</t>
  </si>
  <si>
    <t xml:space="preserve">307</t>
  </si>
  <si>
    <t xml:space="preserve">Humanities, history &amp; geography</t>
  </si>
  <si>
    <t xml:space="preserve">2176</t>
  </si>
  <si>
    <t xml:space="preserve">1126</t>
  </si>
  <si>
    <t xml:space="preserve">Language &amp; literature</t>
  </si>
  <si>
    <t xml:space="preserve">362</t>
  </si>
  <si>
    <t xml:space="preserve">67</t>
  </si>
  <si>
    <t xml:space="preserve">Justice studies &amp; policing</t>
  </si>
  <si>
    <t xml:space="preserve">181</t>
  </si>
  <si>
    <t xml:space="preserve">281</t>
  </si>
  <si>
    <t xml:space="preserve">Sport &amp; recreation</t>
  </si>
  <si>
    <t xml:space="preserve">Art &amp; design</t>
  </si>
  <si>
    <t xml:space="preserve">1104</t>
  </si>
  <si>
    <t xml:space="preserve">Music &amp; performing arts</t>
  </si>
  <si>
    <t xml:space="preserve">295</t>
  </si>
  <si>
    <t xml:space="preserve">Communication, media &amp; journalism</t>
  </si>
  <si>
    <t xml:space="preserve">Tourism, hospitality &amp; personal services</t>
  </si>
  <si>
    <t xml:space="preserve">All</t>
  </si>
  <si>
    <t xml:space="preserve">685</t>
  </si>
  <si>
    <t xml:space="preserve">733</t>
  </si>
  <si>
    <t xml:space="preserve">437</t>
  </si>
  <si>
    <t xml:space="preserve">1679</t>
  </si>
  <si>
    <t xml:space="preserve">425</t>
  </si>
  <si>
    <t xml:space="preserve">989</t>
  </si>
  <si>
    <t xml:space="preserve">778</t>
  </si>
  <si>
    <t xml:space="preserve">311</t>
  </si>
  <si>
    <t xml:space="preserve">1544</t>
  </si>
  <si>
    <t xml:space="preserve">1498</t>
  </si>
  <si>
    <t xml:space="preserve">730</t>
  </si>
  <si>
    <t xml:space="preserve">418</t>
  </si>
  <si>
    <t xml:space="preserve">1115</t>
  </si>
  <si>
    <t xml:space="preserve">660</t>
  </si>
  <si>
    <t xml:space="preserve">141</t>
  </si>
  <si>
    <t xml:space="preserve">56811</t>
  </si>
  <si>
    <t xml:space="preserve">49802</t>
  </si>
  <si>
    <t xml:space="preserve">55.8</t>
  </si>
  <si>
    <t xml:space="preserve">21628</t>
  </si>
  <si>
    <t xml:space="preserve">53.8</t>
  </si>
  <si>
    <t xml:space="preserve">Postgraduate coursework</t>
  </si>
  <si>
    <t xml:space="preserve">38918</t>
  </si>
  <si>
    <t xml:space="preserve">34888</t>
  </si>
  <si>
    <t xml:space="preserve">15863</t>
  </si>
  <si>
    <t xml:space="preserve">39.5</t>
  </si>
  <si>
    <t xml:space="preserve">Postgraduate research</t>
  </si>
  <si>
    <t xml:space="preserve">4899</t>
  </si>
  <si>
    <t xml:space="preserve">4532</t>
  </si>
  <si>
    <t xml:space="preserve">2686</t>
  </si>
  <si>
    <t xml:space="preserve">Gender</t>
  </si>
  <si>
    <t xml:space="preserve">Male</t>
  </si>
  <si>
    <t xml:space="preserve">38454</t>
  </si>
  <si>
    <t xml:space="preserve">33899</t>
  </si>
  <si>
    <t xml:space="preserve">14327</t>
  </si>
  <si>
    <t xml:space="preserve">35.8</t>
  </si>
  <si>
    <t xml:space="preserve">Female</t>
  </si>
  <si>
    <t xml:space="preserve">61889</t>
  </si>
  <si>
    <t xml:space="preserve">61.7</t>
  </si>
  <si>
    <t xml:space="preserve">55069</t>
  </si>
  <si>
    <t xml:space="preserve">25730</t>
  </si>
  <si>
    <t xml:space="preserve">Age group</t>
  </si>
  <si>
    <t xml:space="preserve">30 and under</t>
  </si>
  <si>
    <t xml:space="preserve">59730</t>
  </si>
  <si>
    <t xml:space="preserve">52420</t>
  </si>
  <si>
    <t xml:space="preserve">20668</t>
  </si>
  <si>
    <t xml:space="preserve">51.4</t>
  </si>
  <si>
    <t xml:space="preserve">Over 30</t>
  </si>
  <si>
    <t xml:space="preserve">40892</t>
  </si>
  <si>
    <t xml:space="preserve">36797</t>
  </si>
  <si>
    <t xml:space="preserve">41.2</t>
  </si>
  <si>
    <t xml:space="preserve">19507</t>
  </si>
  <si>
    <t xml:space="preserve">48.6</t>
  </si>
  <si>
    <t xml:space="preserve">Combined course of study indicator</t>
  </si>
  <si>
    <t xml:space="preserve">Combined/double degree</t>
  </si>
  <si>
    <t xml:space="preserve">6250</t>
  </si>
  <si>
    <t xml:space="preserve">5443</t>
  </si>
  <si>
    <t xml:space="preserve">2644</t>
  </si>
  <si>
    <t xml:space="preserve">Single degree</t>
  </si>
  <si>
    <t xml:space="preserve">94378</t>
  </si>
  <si>
    <t xml:space="preserve">83779</t>
  </si>
  <si>
    <t xml:space="preserve">37533</t>
  </si>
  <si>
    <t xml:space="preserve">Indigenous indicator</t>
  </si>
  <si>
    <t xml:space="preserve">Indigenous</t>
  </si>
  <si>
    <t xml:space="preserve">1074</t>
  </si>
  <si>
    <t xml:space="preserve">978</t>
  </si>
  <si>
    <t xml:space="preserve">Non-Indigenous</t>
  </si>
  <si>
    <t xml:space="preserve">99554</t>
  </si>
  <si>
    <t xml:space="preserve">88244</t>
  </si>
  <si>
    <t xml:space="preserve">39691</t>
  </si>
  <si>
    <t xml:space="preserve">Study mode</t>
  </si>
  <si>
    <t xml:space="preserve">Internal</t>
  </si>
  <si>
    <t xml:space="preserve">69988</t>
  </si>
  <si>
    <t xml:space="preserve">62137</t>
  </si>
  <si>
    <t xml:space="preserve">26721</t>
  </si>
  <si>
    <t xml:space="preserve">66.6</t>
  </si>
  <si>
    <t xml:space="preserve">External</t>
  </si>
  <si>
    <t xml:space="preserve">16140</t>
  </si>
  <si>
    <t xml:space="preserve">14324</t>
  </si>
  <si>
    <t xml:space="preserve">7640</t>
  </si>
  <si>
    <t xml:space="preserve">Multi-mode</t>
  </si>
  <si>
    <t xml:space="preserve">14284</t>
  </si>
  <si>
    <t xml:space="preserve">12570</t>
  </si>
  <si>
    <t xml:space="preserve">5738</t>
  </si>
  <si>
    <t xml:space="preserve">Type of attendance</t>
  </si>
  <si>
    <t xml:space="preserve">Full-time</t>
  </si>
  <si>
    <t xml:space="preserve">69871</t>
  </si>
  <si>
    <t xml:space="preserve">69.6</t>
  </si>
  <si>
    <t xml:space="preserve">61959</t>
  </si>
  <si>
    <t xml:space="preserve">26819</t>
  </si>
  <si>
    <t xml:space="preserve">Part-time</t>
  </si>
  <si>
    <t xml:space="preserve">30541</t>
  </si>
  <si>
    <t xml:space="preserve">27072</t>
  </si>
  <si>
    <t xml:space="preserve">13280</t>
  </si>
  <si>
    <t xml:space="preserve">Home language</t>
  </si>
  <si>
    <t xml:space="preserve">English</t>
  </si>
  <si>
    <t xml:space="preserve">80439</t>
  </si>
  <si>
    <t xml:space="preserve">70987</t>
  </si>
  <si>
    <t xml:space="preserve">34395</t>
  </si>
  <si>
    <t xml:space="preserve">20189</t>
  </si>
  <si>
    <t xml:space="preserve">18235</t>
  </si>
  <si>
    <t xml:space="preserve">20.4</t>
  </si>
  <si>
    <t xml:space="preserve">5782</t>
  </si>
  <si>
    <t xml:space="preserve">Disability</t>
  </si>
  <si>
    <t xml:space="preserve">Disability reported</t>
  </si>
  <si>
    <t xml:space="preserve">5534</t>
  </si>
  <si>
    <t xml:space="preserve">4986</t>
  </si>
  <si>
    <t xml:space="preserve">2744</t>
  </si>
  <si>
    <t xml:space="preserve">No disability reported</t>
  </si>
  <si>
    <t xml:space="preserve">94878</t>
  </si>
  <si>
    <t xml:space="preserve">84045</t>
  </si>
  <si>
    <t xml:space="preserve">37355</t>
  </si>
  <si>
    <t xml:space="preserve">Citizenship indicator</t>
  </si>
  <si>
    <t xml:space="preserve">Domestic student</t>
  </si>
  <si>
    <t xml:space="preserve">International student</t>
  </si>
  <si>
    <t xml:space="preserve">20.3</t>
  </si>
  <si>
    <t xml:space="preserve">100628</t>
  </si>
  <si>
    <t xml:space="preserve">89222</t>
  </si>
  <si>
    <t xml:space="preserve">40177</t>
  </si>
  <si>
    <t xml:space="preserve">Course level: LEVEL</t>
  </si>
  <si>
    <t xml:space="preserve">Gender: E315</t>
  </si>
  <si>
    <t xml:space="preserve">Age: E913</t>
  </si>
  <si>
    <t xml:space="preserve">Combinded course of study indicator:  E455</t>
  </si>
  <si>
    <t xml:space="preserve">Indigenous: E940</t>
  </si>
  <si>
    <t xml:space="preserve">Study mode: E329</t>
  </si>
  <si>
    <t xml:space="preserve">Type of attendance: E330</t>
  </si>
  <si>
    <t xml:space="preserve">Home language: E941</t>
  </si>
  <si>
    <t xml:space="preserve">Disability: E943</t>
  </si>
  <si>
    <t xml:space="preserve">Citizenship indicator: E942</t>
  </si>
  <si>
    <t xml:space="preserve">20510</t>
  </si>
  <si>
    <t xml:space="preserve">36.2</t>
  </si>
  <si>
    <t xml:space="preserve">17807</t>
  </si>
  <si>
    <t xml:space="preserve">7232</t>
  </si>
  <si>
    <t xml:space="preserve">36182</t>
  </si>
  <si>
    <t xml:space="preserve">31893</t>
  </si>
  <si>
    <t xml:space="preserve">14347</t>
  </si>
  <si>
    <t xml:space="preserve">43383</t>
  </si>
  <si>
    <t xml:space="preserve">76.4</t>
  </si>
  <si>
    <t xml:space="preserve">37803</t>
  </si>
  <si>
    <t xml:space="preserve">75.9</t>
  </si>
  <si>
    <t xml:space="preserve">15286</t>
  </si>
  <si>
    <t xml:space="preserve">13425</t>
  </si>
  <si>
    <t xml:space="preserve">11996</t>
  </si>
  <si>
    <t xml:space="preserve">24.1</t>
  </si>
  <si>
    <t xml:space="preserve">6341</t>
  </si>
  <si>
    <t xml:space="preserve">5816</t>
  </si>
  <si>
    <t xml:space="preserve">5055</t>
  </si>
  <si>
    <t xml:space="preserve">2483</t>
  </si>
  <si>
    <t xml:space="preserve">50995</t>
  </si>
  <si>
    <t xml:space="preserve">44747</t>
  </si>
  <si>
    <t xml:space="preserve">19145</t>
  </si>
  <si>
    <t xml:space="preserve">56125</t>
  </si>
  <si>
    <t xml:space="preserve">49180</t>
  </si>
  <si>
    <t xml:space="preserve">21329</t>
  </si>
  <si>
    <t xml:space="preserve">41021</t>
  </si>
  <si>
    <t xml:space="preserve">35933</t>
  </si>
  <si>
    <t xml:space="preserve">15022</t>
  </si>
  <si>
    <t xml:space="preserve">69.5</t>
  </si>
  <si>
    <t xml:space="preserve">5851</t>
  </si>
  <si>
    <t xml:space="preserve">5181</t>
  </si>
  <si>
    <t xml:space="preserve">2741</t>
  </si>
  <si>
    <t xml:space="preserve">9858</t>
  </si>
  <si>
    <t xml:space="preserve">8620</t>
  </si>
  <si>
    <t xml:space="preserve">3840</t>
  </si>
  <si>
    <t xml:space="preserve">43996</t>
  </si>
  <si>
    <t xml:space="preserve">38603</t>
  </si>
  <si>
    <t xml:space="preserve">16611</t>
  </si>
  <si>
    <t xml:space="preserve">12734</t>
  </si>
  <si>
    <t xml:space="preserve">11131</t>
  </si>
  <si>
    <t xml:space="preserve">4992</t>
  </si>
  <si>
    <t xml:space="preserve">49162</t>
  </si>
  <si>
    <t xml:space="preserve">42949</t>
  </si>
  <si>
    <t xml:space="preserve">19752</t>
  </si>
  <si>
    <t xml:space="preserve">7649</t>
  </si>
  <si>
    <t xml:space="preserve">6853</t>
  </si>
  <si>
    <t xml:space="preserve">1876</t>
  </si>
  <si>
    <t xml:space="preserve">3897</t>
  </si>
  <si>
    <t xml:space="preserve">3477</t>
  </si>
  <si>
    <t xml:space="preserve">1849</t>
  </si>
  <si>
    <t xml:space="preserve">52833</t>
  </si>
  <si>
    <t xml:space="preserve">46257</t>
  </si>
  <si>
    <t xml:space="preserve">19754</t>
  </si>
  <si>
    <t xml:space="preserve">88.3</t>
  </si>
  <si>
    <t xml:space="preserve">15664</t>
  </si>
  <si>
    <t xml:space="preserve">40.4</t>
  </si>
  <si>
    <t xml:space="preserve">13981</t>
  </si>
  <si>
    <t xml:space="preserve">5896</t>
  </si>
  <si>
    <t xml:space="preserve">23123</t>
  </si>
  <si>
    <t xml:space="preserve">59.6</t>
  </si>
  <si>
    <t xml:space="preserve">20790</t>
  </si>
  <si>
    <t xml:space="preserve">59.8</t>
  </si>
  <si>
    <t xml:space="preserve">9916</t>
  </si>
  <si>
    <t xml:space="preserve">62.7</t>
  </si>
  <si>
    <t xml:space="preserve">15878</t>
  </si>
  <si>
    <t xml:space="preserve">14193</t>
  </si>
  <si>
    <t xml:space="preserve">5133</t>
  </si>
  <si>
    <t xml:space="preserve">23037</t>
  </si>
  <si>
    <t xml:space="preserve">20693</t>
  </si>
  <si>
    <t xml:space="preserve">59.3</t>
  </si>
  <si>
    <t xml:space="preserve">10729</t>
  </si>
  <si>
    <t xml:space="preserve">427</t>
  </si>
  <si>
    <t xml:space="preserve">38491</t>
  </si>
  <si>
    <t xml:space="preserve">34507</t>
  </si>
  <si>
    <t xml:space="preserve">15708</t>
  </si>
  <si>
    <t xml:space="preserve">364</t>
  </si>
  <si>
    <t xml:space="preserve">334</t>
  </si>
  <si>
    <t xml:space="preserve">38554</t>
  </si>
  <si>
    <t xml:space="preserve">34554</t>
  </si>
  <si>
    <t xml:space="preserve">15689</t>
  </si>
  <si>
    <t xml:space="preserve">24376</t>
  </si>
  <si>
    <t xml:space="preserve">62.8</t>
  </si>
  <si>
    <t xml:space="preserve">21954</t>
  </si>
  <si>
    <t xml:space="preserve">9186</t>
  </si>
  <si>
    <t xml:space="preserve">58.0</t>
  </si>
  <si>
    <t xml:space="preserve">10091</t>
  </si>
  <si>
    <t xml:space="preserve">8966</t>
  </si>
  <si>
    <t xml:space="preserve">4785</t>
  </si>
  <si>
    <t xml:space="preserve">4348</t>
  </si>
  <si>
    <t xml:space="preserve">3877</t>
  </si>
  <si>
    <t xml:space="preserve">1857</t>
  </si>
  <si>
    <t xml:space="preserve">22584</t>
  </si>
  <si>
    <t xml:space="preserve">58.2</t>
  </si>
  <si>
    <t xml:space="preserve">20326</t>
  </si>
  <si>
    <t xml:space="preserve">58.4</t>
  </si>
  <si>
    <t xml:space="preserve">8482</t>
  </si>
  <si>
    <t xml:space="preserve">53.6</t>
  </si>
  <si>
    <t xml:space="preserve">16231</t>
  </si>
  <si>
    <t xml:space="preserve">41.8</t>
  </si>
  <si>
    <t xml:space="preserve">14471</t>
  </si>
  <si>
    <t xml:space="preserve">7346</t>
  </si>
  <si>
    <t xml:space="preserve">46.4</t>
  </si>
  <si>
    <t xml:space="preserve">27682</t>
  </si>
  <si>
    <t xml:space="preserve">24729</t>
  </si>
  <si>
    <t xml:space="preserve">12569</t>
  </si>
  <si>
    <t xml:space="preserve">11236</t>
  </si>
  <si>
    <t xml:space="preserve">10159</t>
  </si>
  <si>
    <t xml:space="preserve">3294</t>
  </si>
  <si>
    <t xml:space="preserve">1344</t>
  </si>
  <si>
    <t xml:space="preserve">792</t>
  </si>
  <si>
    <t xml:space="preserve">37353</t>
  </si>
  <si>
    <t xml:space="preserve">33453</t>
  </si>
  <si>
    <t xml:space="preserve">15036</t>
  </si>
  <si>
    <t xml:space="preserve">58.6</t>
  </si>
  <si>
    <t xml:space="preserve">70.0</t>
  </si>
  <si>
    <t xml:space="preserve">41.4</t>
  </si>
  <si>
    <t xml:space="preserve">2280</t>
  </si>
  <si>
    <t xml:space="preserve">2111</t>
  </si>
  <si>
    <t xml:space="preserve">1199</t>
  </si>
  <si>
    <t xml:space="preserve">2584</t>
  </si>
  <si>
    <t xml:space="preserve">53.1</t>
  </si>
  <si>
    <t xml:space="preserve">2386</t>
  </si>
  <si>
    <t xml:space="preserve">1467</t>
  </si>
  <si>
    <t xml:space="preserve">55.0</t>
  </si>
  <si>
    <t xml:space="preserve">424</t>
  </si>
  <si>
    <t xml:space="preserve">4430</t>
  </si>
  <si>
    <t xml:space="preserve">4108</t>
  </si>
  <si>
    <t xml:space="preserve">2437</t>
  </si>
  <si>
    <t xml:space="preserve">4892</t>
  </si>
  <si>
    <t xml:space="preserve">99.9</t>
  </si>
  <si>
    <t xml:space="preserve">4525</t>
  </si>
  <si>
    <t xml:space="preserve">99.8</t>
  </si>
  <si>
    <t xml:space="preserve">2680</t>
  </si>
  <si>
    <t xml:space="preserve">4875</t>
  </si>
  <si>
    <t xml:space="preserve">99.5</t>
  </si>
  <si>
    <t xml:space="preserve">4510</t>
  </si>
  <si>
    <t xml:space="preserve">2673</t>
  </si>
  <si>
    <t xml:space="preserve">4591</t>
  </si>
  <si>
    <t xml:space="preserve">4250</t>
  </si>
  <si>
    <t xml:space="preserve">3291</t>
  </si>
  <si>
    <t xml:space="preserve">3030</t>
  </si>
  <si>
    <t xml:space="preserve">67.3</t>
  </si>
  <si>
    <t xml:space="preserve">1726</t>
  </si>
  <si>
    <t xml:space="preserve">1576</t>
  </si>
  <si>
    <t xml:space="preserve">1470</t>
  </si>
  <si>
    <t xml:space="preserve">942</t>
  </si>
  <si>
    <t xml:space="preserve">35.3</t>
  </si>
  <si>
    <t xml:space="preserve">3595</t>
  </si>
  <si>
    <t xml:space="preserve">73.4</t>
  </si>
  <si>
    <t xml:space="preserve">3309</t>
  </si>
  <si>
    <t xml:space="preserve">1304</t>
  </si>
  <si>
    <t xml:space="preserve">26.6</t>
  </si>
  <si>
    <t xml:space="preserve">1223</t>
  </si>
  <si>
    <t xml:space="preserve">612</t>
  </si>
  <si>
    <t xml:space="preserve">22.8</t>
  </si>
  <si>
    <t xml:space="preserve">4692</t>
  </si>
  <si>
    <t xml:space="preserve">4335</t>
  </si>
  <si>
    <t xml:space="preserve">2565</t>
  </si>
  <si>
    <t xml:space="preserve">37.0</t>
  </si>
  <si>
    <t xml:space="preserve">31.7</t>
  </si>
  <si>
    <t xml:space="preserve">Salaries ($)</t>
  </si>
  <si>
    <t xml:space="preserve">Data for all columns is filtered to: ANALYS45 = (1:2), E942 = 0</t>
  </si>
  <si>
    <t xml:space="preserve">In full-time employment</t>
  </si>
  <si>
    <t xml:space="preserve">Labour force participation rate</t>
  </si>
  <si>
    <t xml:space="preserve">Median salary (of those employed full-time) </t>
  </si>
  <si>
    <t xml:space="preserve">Short-term: outcome</t>
  </si>
  <si>
    <t xml:space="preserve">Medium-term: outcome</t>
  </si>
  <si>
    <t xml:space="preserve">AVAILEMP_L</t>
  </si>
  <si>
    <t xml:space="preserve">SALARYA_L</t>
  </si>
  <si>
    <t xml:space="preserve">FTE: AVAILFT_L =1</t>
  </si>
  <si>
    <t xml:space="preserve">OE: AVAILEMP_L =1</t>
  </si>
  <si>
    <t xml:space="preserve">Salary: TRIMSAL_L = 1, FULLEMP_L = 1</t>
  </si>
  <si>
    <t xml:space="preserve">% changed job</t>
  </si>
  <si>
    <t xml:space="preserve">% worked for employer &lt;12 months</t>
  </si>
  <si>
    <t xml:space="preserve">% changed roles within same business – including promotions </t>
  </si>
  <si>
    <t xml:space="preserve">% changed occupation level </t>
  </si>
  <si>
    <t xml:space="preserve">Short-term: Median salary</t>
  </si>
  <si>
    <t xml:space="preserve">Medium-term: Median salary</t>
  </si>
  <si>
    <t xml:space="preserve">Full-time employment</t>
  </si>
  <si>
    <t xml:space="preserve">Overall employment</t>
  </si>
  <si>
    <t xml:space="preserve">37.7</t>
  </si>
  <si>
    <t xml:space="preserve">39.9</t>
  </si>
  <si>
    <t xml:space="preserve">OTHWORK_L</t>
  </si>
  <si>
    <t xml:space="preserve">EMP12_L</t>
  </si>
  <si>
    <t xml:space="preserve">OTHOCC_L</t>
  </si>
  <si>
    <t xml:space="preserve">SALARYA</t>
  </si>
  <si>
    <t xml:space="preserve">Column notes:</t>
  </si>
  <si>
    <t xml:space="preserve">Salary data is filtered to TRIMSAL(_L) = 1</t>
  </si>
  <si>
    <t xml:space="preserve">ANZSCO(_L)_GRP</t>
  </si>
  <si>
    <t xml:space="preserve">36.8</t>
  </si>
  <si>
    <t xml:space="preserve">18.0</t>
  </si>
  <si>
    <t xml:space="preserve">31.9</t>
  </si>
  <si>
    <t xml:space="preserve">full-time study</t>
  </si>
  <si>
    <t xml:space="preserve">45.9</t>
  </si>
  <si>
    <t xml:space="preserve">36,900</t>
  </si>
  <si>
    <t xml:space="preserve">41,700</t>
  </si>
  <si>
    <t xml:space="preserve">not full-time study</t>
  </si>
  <si>
    <t xml:space="preserve">27.2</t>
  </si>
  <si>
    <t xml:space="preserve">39.3</t>
  </si>
  <si>
    <t xml:space="preserve">56,400</t>
  </si>
  <si>
    <t xml:space="preserve">In full-time study: FURSTUD_L =1</t>
  </si>
  <si>
    <t xml:space="preserve">Not in full-time study: FURSTUD_L =(2,5)</t>
  </si>
  <si>
    <t xml:space="preserve">Short-term: full-time study</t>
  </si>
  <si>
    <t xml:space="preserve">60,400</t>
  </si>
  <si>
    <t xml:space="preserve">Short-term: not full-time study</t>
  </si>
  <si>
    <t xml:space="preserve">Medium-term: full-time study</t>
  </si>
  <si>
    <t xml:space="preserve">68,000</t>
  </si>
  <si>
    <t xml:space="preserve">Medium-term: not full-time study</t>
  </si>
  <si>
    <t xml:space="preserve">full-time study: FURSTUD = 1</t>
  </si>
  <si>
    <t xml:space="preserve">not full-time study: FURSTUD = 2-5</t>
  </si>
  <si>
    <t xml:space="preserve">71.4</t>
  </si>
  <si>
    <t xml:space="preserve">43.9</t>
  </si>
  <si>
    <t xml:space="preserve">46.2</t>
  </si>
  <si>
    <t xml:space="preserve">67.4</t>
  </si>
  <si>
    <t xml:space="preserve">53.5</t>
  </si>
  <si>
    <t xml:space="preserve">60.5</t>
  </si>
  <si>
    <t xml:space="preserve">51.1</t>
  </si>
  <si>
    <t xml:space="preserve">60.2</t>
  </si>
  <si>
    <t xml:space="preserve">47.9</t>
  </si>
  <si>
    <t xml:space="preserve">54.6</t>
  </si>
  <si>
    <t xml:space="preserve">47.4</t>
  </si>
  <si>
    <t xml:space="preserve">49.6</t>
  </si>
  <si>
    <t xml:space="preserve">Data for all columns is filtered to: ANALYSIS = (1:2), E942 = 1</t>
  </si>
  <si>
    <t xml:space="preserve">Universities</t>
  </si>
  <si>
    <t xml:space="preserve">NUHEIs</t>
  </si>
  <si>
    <t xml:space="preserve">75.5</t>
  </si>
  <si>
    <t xml:space="preserve">All institutions</t>
  </si>
  <si>
    <t xml:space="preserve">Data for all columns is filtered to: ANALYSIS = 1 &amp; E942 = 0</t>
  </si>
  <si>
    <t xml:space="preserve">Short-term: Further full-time study</t>
  </si>
  <si>
    <t xml:space="preserve">Medium-term: Further full-time study</t>
  </si>
  <si>
    <t xml:space="preserve">Domestic Undergraduate</t>
  </si>
  <si>
    <t xml:space="preserve">International Undergraduate</t>
  </si>
  <si>
    <t xml:space="preserve">Domestic Postgraduate Coursework</t>
  </si>
  <si>
    <t xml:space="preserve">International Postgraduate Coursework</t>
  </si>
  <si>
    <t xml:space="preserve">Domestic Postgraduate Research</t>
  </si>
  <si>
    <t xml:space="preserve">International Postgraduate Research</t>
  </si>
  <si>
    <t xml:space="preserve">FURSTUD(_L)</t>
  </si>
  <si>
    <t xml:space="preserve">Data for all columns is filtered to: ANALYSIS = 1</t>
  </si>
  <si>
    <t xml:space="preserve">Study Level: Level</t>
  </si>
  <si>
    <t xml:space="preserve">24.9</t>
  </si>
  <si>
    <t xml:space="preserve">Internal/Mixed</t>
  </si>
  <si>
    <t xml:space="preserve">17.0</t>
  </si>
  <si>
    <t xml:space="preserve">First in family</t>
  </si>
  <si>
    <t xml:space="preserve">First in family**</t>
  </si>
  <si>
    <t xml:space="preserve">Not first in family**</t>
  </si>
  <si>
    <t xml:space="preserve">33.6</t>
  </si>
  <si>
    <t xml:space="preserve">Socio-economic status</t>
  </si>
  <si>
    <t xml:space="preserve">High*** </t>
  </si>
  <si>
    <t xml:space="preserve">Medium*** </t>
  </si>
  <si>
    <t xml:space="preserve">Low*** </t>
  </si>
  <si>
    <t xml:space="preserve">Locality</t>
  </si>
  <si>
    <t xml:space="preserve">Metro*** †</t>
  </si>
  <si>
    <t xml:space="preserve">Regional/Remote*** †</t>
  </si>
  <si>
    <t xml:space="preserve">First in family to attend higher education institution (commencing student): FAMILYED</t>
  </si>
  <si>
    <t xml:space="preserve">Socio-economic status: first_SES_SA1</t>
  </si>
  <si>
    <t xml:space="preserve">Locality: first_ASGS_metro,</t>
  </si>
  <si>
    <t xml:space="preserve">** Based on the highest level of educational attainment of a student’s parent(s) or guardian(s) as identified by the student. This information is reported by institutions through the Tertiary Collection of Student Information (TCSI) system.</t>
  </si>
  <si>
    <t xml:space="preserve">*** The SES and Location measures are location-based. The SES is based on the ABS SEIFA Index of Education and Occupation. Location-based data are only reported for Commonwealth assisted students, which excludes international and domestic full fee-paying students.</t>
  </si>
  <si>
    <t xml:space="preserve">† Location measures are calculated according to the proportion of metro and regional/remote categories.</t>
  </si>
  <si>
    <t xml:space="preserve">Information technology</t>
  </si>
  <si>
    <t xml:space="preserve">Engineering &amp; related technologies</t>
  </si>
  <si>
    <t xml:space="preserve">Architecture &amp; building</t>
  </si>
  <si>
    <t xml:space="preserve">Agriculture, environmental &amp; related studies</t>
  </si>
  <si>
    <t xml:space="preserve">Health</t>
  </si>
  <si>
    <t xml:space="preserve">Education</t>
  </si>
  <si>
    <t xml:space="preserve">Management &amp; commerce</t>
  </si>
  <si>
    <t xml:space="preserve">Society &amp; culture</t>
  </si>
  <si>
    <t xml:space="preserve">Food, hospitality &amp; personal services</t>
  </si>
  <si>
    <t xml:space="preserve">Mixed field programmes</t>
  </si>
  <si>
    <t xml:space="preserve">Other (please specify)</t>
  </si>
  <si>
    <t xml:space="preserve">Total engaged in full-time study</t>
  </si>
  <si>
    <t xml:space="preserve">Data for all rows is filtered to: ANALY12 = (1:2), E942 = 0, Undergraduate: LEVEL = 1</t>
  </si>
  <si>
    <t xml:space="preserve">FURFOE_L</t>
  </si>
  <si>
    <t xml:space="preserve">Where a graduate continues to combined degrees across two study areas, their outcomes are included in both study areas. ‘All study areas’ figures count each graduate once only (ANALYS12 =1).</t>
  </si>
  <si>
    <t xml:space="preserve">Data for all columns is filtered to: ANALY12 = (1:2), E942 = 1, Undergraduate: LEVEL = 1</t>
  </si>
  <si>
    <t xml:space="preserve">Males</t>
  </si>
  <si>
    <t xml:space="preserve">30.3</t>
  </si>
  <si>
    <t xml:space="preserve">62.0</t>
  </si>
  <si>
    <t xml:space="preserve">Females</t>
  </si>
  <si>
    <t xml:space="preserve">50.3</t>
  </si>
  <si>
    <t xml:space="preserve">E315</t>
  </si>
  <si>
    <t xml:space="preserve">50.4</t>
  </si>
  <si>
    <t xml:space="preserve">55.4</t>
  </si>
  <si>
    <t xml:space="preserve">43.1</t>
  </si>
  <si>
    <t xml:space="preserve">63.5</t>
  </si>
  <si>
    <t xml:space="preserve">15.7</t>
  </si>
  <si>
    <t xml:space="preserve">54.4</t>
  </si>
  <si>
    <t xml:space="preserve">28.5</t>
  </si>
  <si>
    <t xml:space="preserve">Managers</t>
  </si>
  <si>
    <t xml:space="preserve">Professionals</t>
  </si>
  <si>
    <t xml:space="preserve">64.9</t>
  </si>
  <si>
    <t xml:space="preserve">Technicians &amp; trades workers</t>
  </si>
  <si>
    <t xml:space="preserve">Community &amp; personal service workers</t>
  </si>
  <si>
    <t xml:space="preserve">Clerical &amp; administrative workers</t>
  </si>
  <si>
    <t xml:space="preserve">All other occupations</t>
  </si>
  <si>
    <t xml:space="preserve">ANZSCO_L_GRP</t>
  </si>
  <si>
    <t xml:space="preserve">All rows: ANZSCO_L_GRP = 1:8</t>
  </si>
  <si>
    <t xml:space="preserve">Domestic</t>
  </si>
  <si>
    <t xml:space="preserve">International</t>
  </si>
  <si>
    <t xml:space="preserve">44.7</t>
  </si>
  <si>
    <t xml:space="preserve">67.2</t>
  </si>
  <si>
    <t xml:space="preserve">67.5</t>
  </si>
  <si>
    <t xml:space="preserve">Data for all columns is filtered to: ANALYSIS = 1, Postgraduate coursework: LEVEL = 2</t>
  </si>
  <si>
    <t xml:space="preserve">Data for all columns is filtered to: ANALYSIS = 1, Postgraduate research: LEVEL = 3</t>
  </si>
  <si>
    <t xml:space="preserve">65.2</t>
  </si>
  <si>
    <t xml:space="preserve">57.4</t>
  </si>
  <si>
    <t xml:space="preserve">67.1</t>
  </si>
  <si>
    <t xml:space="preserve">45.1</t>
  </si>
  <si>
    <t xml:space="preserve">Data for all columns is filtered to: ANALYSIS = 1, Undergraduate: LEVEL = 1</t>
  </si>
  <si>
    <t xml:space="preserve">49.2</t>
  </si>
  <si>
    <t xml:space="preserve">BROADFOE</t>
  </si>
  <si>
    <t xml:space="preserve">69.0</t>
  </si>
  <si>
    <t xml:space="preserve">81.9</t>
  </si>
  <si>
    <t xml:space="preserve">58.1</t>
  </si>
  <si>
    <t xml:space="preserve">68.4</t>
  </si>
  <si>
    <t xml:space="preserve">35.6</t>
  </si>
  <si>
    <t xml:space="preserve">26.3</t>
  </si>
  <si>
    <t xml:space="preserve">44.6</t>
  </si>
  <si>
    <t xml:space="preserve">20.6</t>
  </si>
  <si>
    <t xml:space="preserve">47.3</t>
  </si>
  <si>
    <t xml:space="preserve">66.3</t>
  </si>
  <si>
    <t xml:space="preserve">56.0</t>
  </si>
  <si>
    <t xml:space="preserve">34.2</t>
  </si>
  <si>
    <t xml:space="preserve">53.7</t>
  </si>
  <si>
    <t xml:space="preserve">68.9</t>
  </si>
  <si>
    <t xml:space="preserve">42.1</t>
  </si>
  <si>
    <t xml:space="preserve">49.1</t>
  </si>
  <si>
    <t xml:space="preserve">34.0</t>
  </si>
  <si>
    <t xml:space="preserve">67.8</t>
  </si>
  <si>
    <t xml:space="preserve">Short-term: Seeking more hours</t>
  </si>
  <si>
    <t xml:space="preserve">Medium-term: Seeking more hours</t>
  </si>
  <si>
    <t xml:space="preserve">Short-term: Not seeking more hours</t>
  </si>
  <si>
    <t xml:space="preserve">Medium-term: Not seeking more hours</t>
  </si>
  <si>
    <t xml:space="preserve">Seeking more hours: LFCLASS = 3</t>
  </si>
  <si>
    <t xml:space="preserve">Not seeking more hours: LFCLASS = 2</t>
  </si>
  <si>
    <t xml:space="preserve">Column filtesr:</t>
  </si>
  <si>
    <t xml:space="preserve">GENEMP = 1</t>
  </si>
  <si>
    <t xml:space="preserve">E942</t>
  </si>
  <si>
    <t xml:space="preserve">Short-term: Seeking more hours - Male</t>
  </si>
  <si>
    <t xml:space="preserve">Short-term: Not seeking more hours - Male</t>
  </si>
  <si>
    <t xml:space="preserve">Medium-term: Seeking more hours - Male</t>
  </si>
  <si>
    <t xml:space="preserve">Medium-term: Not seeking more hours - Male</t>
  </si>
  <si>
    <t xml:space="preserve">Short-term: Seeking more hours - Female</t>
  </si>
  <si>
    <t xml:space="preserve">Short-term: Not seeking more hours - Female</t>
  </si>
  <si>
    <t xml:space="preserve">Medium-term: Seeking more hours - Female</t>
  </si>
  <si>
    <t xml:space="preserve">Medium-term: Not seeking more hours - Female</t>
  </si>
  <si>
    <t xml:space="preserve">Short-term: Seeking more hours - Total</t>
  </si>
  <si>
    <t xml:space="preserve">Short-term: Not seeking more hours - Total</t>
  </si>
  <si>
    <t xml:space="preserve">Medium-term: Seeking more hours - Total</t>
  </si>
  <si>
    <t xml:space="preserve">Medium-term: Not seeking more hours - Total</t>
  </si>
  <si>
    <t xml:space="preserve">Caring for family member with a health condition or disability</t>
  </si>
  <si>
    <t xml:space="preserve">Caring for children</t>
  </si>
  <si>
    <t xml:space="preserve">36.6</t>
  </si>
  <si>
    <t xml:space="preserve">14.6</t>
  </si>
  <si>
    <t xml:space="preserve">51.7</t>
  </si>
  <si>
    <t xml:space="preserve">49.5</t>
  </si>
  <si>
    <t xml:space="preserve">No suitable job in my local area</t>
  </si>
  <si>
    <t xml:space="preserve">No job with a suitable number of hours</t>
  </si>
  <si>
    <t xml:space="preserve">No suitable job in my area of expertise</t>
  </si>
  <si>
    <t xml:space="preserve">No more hours available in current position</t>
  </si>
  <si>
    <t xml:space="preserve">44.8</t>
  </si>
  <si>
    <t xml:space="preserve">57.7</t>
  </si>
  <si>
    <t xml:space="preserve">49.7</t>
  </si>
  <si>
    <t xml:space="preserve">58.5</t>
  </si>
  <si>
    <t xml:space="preserve">44.0</t>
  </si>
  <si>
    <t xml:space="preserve">45.5</t>
  </si>
  <si>
    <t xml:space="preserve">Seeking more hours: LFCLASS(_L) = 3</t>
  </si>
  <si>
    <t xml:space="preserve">Not seeking more hours: LFCLASS(_L) = 2</t>
  </si>
  <si>
    <t xml:space="preserve">PARTEMP = 1</t>
  </si>
  <si>
    <t xml:space="preserve">RSNOMORE(_L)</t>
  </si>
  <si>
    <t xml:space="preserve">RSMORE(_L)</t>
  </si>
  <si>
    <t xml:space="preserve">Short-term: Seeking more hours - Domestic</t>
  </si>
  <si>
    <t xml:space="preserve">Short-term: Not seeking more hours - Domestic</t>
  </si>
  <si>
    <t xml:space="preserve">Medium-term: Seeking more hours - Domestic</t>
  </si>
  <si>
    <t xml:space="preserve">Medium-term: Not seeking more hours - Domestic</t>
  </si>
  <si>
    <t xml:space="preserve">Short-term: Seeking more hours - International</t>
  </si>
  <si>
    <t xml:space="preserve">Short-term: Not seeking more hours - International</t>
  </si>
  <si>
    <t xml:space="preserve">Medium-term: Seeking more hours - International</t>
  </si>
  <si>
    <t xml:space="preserve">Medium-term: Not seeking more hours - International</t>
  </si>
  <si>
    <t xml:space="preserve">43.6</t>
  </si>
  <si>
    <t xml:space="preserve">31.2</t>
  </si>
  <si>
    <t xml:space="preserve">59.7</t>
  </si>
  <si>
    <t xml:space="preserve">48.8</t>
  </si>
  <si>
    <t xml:space="preserve">45.7</t>
  </si>
  <si>
    <t xml:space="preserve">52.0</t>
  </si>
  <si>
    <t xml:space="preserve">52.8</t>
  </si>
  <si>
    <t xml:space="preserve">55.9</t>
  </si>
  <si>
    <t xml:space="preserve">51.3</t>
  </si>
  <si>
    <t xml:space="preserve">32.5</t>
  </si>
  <si>
    <t xml:space="preserve">49.4</t>
  </si>
  <si>
    <t xml:space="preserve">55.2</t>
  </si>
  <si>
    <t xml:space="preserve">56.3</t>
  </si>
  <si>
    <t xml:space="preserve">27.4</t>
  </si>
  <si>
    <t xml:space="preserve">46.5</t>
  </si>
  <si>
    <t xml:space="preserve">44.4</t>
  </si>
  <si>
    <t xml:space="preserve">51.6</t>
  </si>
  <si>
    <t xml:space="preserve">55.5</t>
  </si>
  <si>
    <t xml:space="preserve">66.8</t>
  </si>
  <si>
    <t xml:space="preserve">54,800</t>
  </si>
  <si>
    <t xml:space="preserve">89,700</t>
  </si>
  <si>
    <t xml:space="preserve">80,200</t>
  </si>
  <si>
    <t xml:space="preserve">98,000</t>
  </si>
  <si>
    <t xml:space="preserve">104,100</t>
  </si>
  <si>
    <t xml:space="preserve">112,700</t>
  </si>
  <si>
    <t xml:space="preserve">88,300</t>
  </si>
  <si>
    <t xml:space="preserve">88,500</t>
  </si>
  <si>
    <t xml:space="preserve">102,100</t>
  </si>
  <si>
    <t xml:space="preserve">79,500</t>
  </si>
  <si>
    <t xml:space="preserve">88,800</t>
  </si>
  <si>
    <t xml:space="preserve">88,000</t>
  </si>
  <si>
    <t xml:space="preserve">105,100</t>
  </si>
  <si>
    <t xml:space="preserve">87,400</t>
  </si>
  <si>
    <t xml:space="preserve">107,800</t>
  </si>
  <si>
    <t xml:space="preserve">79,200</t>
  </si>
  <si>
    <t xml:space="preserve">114,000</t>
  </si>
  <si>
    <t xml:space="preserve">109,300</t>
  </si>
  <si>
    <t xml:space="preserve">93,700</t>
  </si>
  <si>
    <t xml:space="preserve">85,400</t>
  </si>
  <si>
    <t xml:space="preserve">112,800</t>
  </si>
  <si>
    <t xml:space="preserve">92,200</t>
  </si>
  <si>
    <t xml:space="preserve">120,500</t>
  </si>
  <si>
    <t xml:space="preserve">111,000</t>
  </si>
  <si>
    <t xml:space="preserve">86,400</t>
  </si>
  <si>
    <t xml:space="preserve">106,000</t>
  </si>
  <si>
    <t xml:space="preserve">110,300</t>
  </si>
  <si>
    <t xml:space="preserve">101,800</t>
  </si>
  <si>
    <t xml:space="preserve">64,700</t>
  </si>
  <si>
    <t xml:space="preserve">82,700</t>
  </si>
  <si>
    <t xml:space="preserve">70.2</t>
  </si>
  <si>
    <t xml:space="preserve">61,000</t>
  </si>
  <si>
    <t xml:space="preserve">81,200</t>
  </si>
  <si>
    <t xml:space="preserve">65.7</t>
  </si>
  <si>
    <t xml:space="preserve">63,700</t>
  </si>
  <si>
    <t xml:space="preserve">64,900</t>
  </si>
  <si>
    <t xml:space="preserve">60,100</t>
  </si>
  <si>
    <t xml:space="preserve">75,700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</si>
</sst>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6">
    <font>
      <sz val="11"/>
      <color rgb="FF000000"/>
      <name val="Calibri"/>
      <family val="2"/>
      <scheme val="minor"/>
    </font>
    <font>
      <sz val="14"/>
      <color rgb="FF000000"/>
      <name val="Calibri"/>
      <b/>
    </font>
    <font>
      <sz val="11"/>
      <color rgb="FFFFFFFF"/>
      <name val="Calibri"/>
      <b/>
    </font>
    <font>
      <sz val="11"/>
      <color theme="10"/>
      <name val="Calibri"/>
      <u val="single"/>
    </font>
    <font>
      <sz val="11"/>
      <color rgb="FF000000"/>
      <name val="Calibri"/>
      <b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1F698E"/>
      </patternFill>
    </fill>
    <fill>
      <patternFill patternType="solid">
        <fgColor rgb="FF8FB4C6"/>
      </patternFill>
    </fill>
  </fills>
  <borders count="2">
    <border>
      <left/>
      <right/>
      <top/>
      <bottom/>
      <diagonal/>
    </border>
    <border>
      <left style="thick">
        <color rgb="FFFFFFFF"/>
      </left>
      <right style="thick">
        <color rgb="FFFFFFFF"/>
      </right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vertical="top"/>
    </xf>
    <xf numFmtId="0" fontId="5" fillId="3" borderId="0" xfId="0" applyFont="1" applyFill="1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worksheet" Target="worksheets/sheet62.xml"/><Relationship Id="rId63" Type="http://schemas.openxmlformats.org/officeDocument/2006/relationships/worksheet" Target="worksheets/sheet63.xml"/><Relationship Id="rId64" Type="http://schemas.openxmlformats.org/officeDocument/2006/relationships/worksheet" Target="worksheets/sheet64.xml"/><Relationship Id="rId65" Type="http://schemas.openxmlformats.org/officeDocument/2006/relationships/worksheet" Target="worksheets/sheet65.xml"/><Relationship Id="rId66" Type="http://schemas.openxmlformats.org/officeDocument/2006/relationships/worksheet" Target="worksheets/sheet66.xml"/><Relationship Id="rId67" Type="http://schemas.openxmlformats.org/officeDocument/2006/relationships/worksheet" Target="worksheets/sheet67.xml"/><Relationship Id="rId68" Type="http://schemas.openxmlformats.org/officeDocument/2006/relationships/worksheet" Target="worksheets/sheet68.xml"/><Relationship Id="rId69" Type="http://schemas.openxmlformats.org/officeDocument/2006/relationships/worksheet" Target="worksheets/sheet69.xml"/><Relationship Id="rId70" Type="http://schemas.openxmlformats.org/officeDocument/2006/relationships/worksheet" Target="worksheets/sheet70.xml"/><Relationship Id="rId71" Type="http://schemas.openxmlformats.org/officeDocument/2006/relationships/worksheet" Target="worksheets/sheet71.xml"/><Relationship Id="rId72" Type="http://schemas.openxmlformats.org/officeDocument/2006/relationships/worksheet" Target="worksheets/sheet72.xml"/><Relationship Id="rId73" Type="http://schemas.openxmlformats.org/officeDocument/2006/relationships/worksheet" Target="worksheets/sheet73.xml"/><Relationship Id="rId74" Type="http://schemas.openxmlformats.org/officeDocument/2006/relationships/worksheet" Target="worksheets/sheet74.xml"/><Relationship Id="rId75" Type="http://schemas.openxmlformats.org/officeDocument/2006/relationships/worksheet" Target="worksheets/sheet75.xml"/><Relationship Id="rId76" Type="http://schemas.openxmlformats.org/officeDocument/2006/relationships/worksheet" Target="worksheets/sheet76.xml"/><Relationship Id="rId77" Type="http://schemas.openxmlformats.org/officeDocument/2006/relationships/worksheet" Target="worksheets/sheet77.xml"/><Relationship Id="rId78" Type="http://schemas.openxmlformats.org/officeDocument/2006/relationships/worksheet" Target="worksheets/sheet78.xml"/><Relationship Id="rId79" Type="http://schemas.openxmlformats.org/officeDocument/2006/relationships/worksheet" Target="worksheets/sheet79.xml"/><Relationship Id="rId80" Type="http://schemas.openxmlformats.org/officeDocument/2006/relationships/worksheet" Target="worksheets/sheet80.xml"/><Relationship Id="rId81" Type="http://schemas.openxmlformats.org/officeDocument/2006/relationships/worksheet" Target="worksheets/sheet81.xml"/><Relationship Id="rId82" Type="http://schemas.openxmlformats.org/officeDocument/2006/relationships/worksheet" Target="worksheets/sheet82.xml"/><Relationship Id="rId83" Type="http://schemas.openxmlformats.org/officeDocument/2006/relationships/worksheet" Target="worksheets/sheet83.xml"/><Relationship Id="rId84" Type="http://schemas.openxmlformats.org/officeDocument/2006/relationships/worksheet" Target="worksheets/sheet84.xml"/><Relationship Id="rId85" Type="http://schemas.openxmlformats.org/officeDocument/2006/relationships/worksheet" Target="worksheets/sheet85.xml"/><Relationship Id="rId86" Type="http://schemas.openxmlformats.org/officeDocument/2006/relationships/worksheet" Target="worksheets/sheet86.xml"/><Relationship Id="rId87" Type="http://schemas.openxmlformats.org/officeDocument/2006/relationships/worksheet" Target="worksheets/sheet87.xml"/><Relationship Id="rId88" Type="http://schemas.openxmlformats.org/officeDocument/2006/relationships/worksheet" Target="worksheets/sheet88.xml"/><Relationship Id="rId89" Type="http://schemas.openxmlformats.org/officeDocument/2006/relationships/worksheet" Target="worksheets/sheet89.xml"/><Relationship Id="rId90" Type="http://schemas.openxmlformats.org/officeDocument/2006/relationships/worksheet" Target="worksheets/sheet90.xml"/><Relationship Id="rId91" Type="http://schemas.openxmlformats.org/officeDocument/2006/relationships/worksheet" Target="worksheets/sheet91.xml"/><Relationship Id="rId92" Type="http://schemas.openxmlformats.org/officeDocument/2006/relationships/worksheet" Target="worksheets/sheet92.xml"/><Relationship Id="rId93" Type="http://schemas.openxmlformats.org/officeDocument/2006/relationships/worksheet" Target="worksheets/sheet93.xml"/><Relationship Id="rId94" Type="http://schemas.openxmlformats.org/officeDocument/2006/relationships/worksheet" Target="worksheets/sheet94.xml"/><Relationship Id="rId95" Type="http://schemas.openxmlformats.org/officeDocument/2006/relationships/worksheet" Target="worksheets/sheet95.xml"/><Relationship Id="rId96" Type="http://schemas.openxmlformats.org/officeDocument/2006/relationships/worksheet" Target="worksheets/sheet96.xml"/><Relationship Id="rId97" Type="http://schemas.openxmlformats.org/officeDocument/2006/relationships/worksheet" Target="worksheets/sheet97.xml"/><Relationship Id="rId98" Type="http://schemas.openxmlformats.org/officeDocument/2006/relationships/worksheet" Target="worksheets/sheet98.xml"/><Relationship Id="rId99" Type="http://schemas.openxmlformats.org/officeDocument/2006/relationships/worksheet" Target="worksheets/sheet99.xml"/><Relationship Id="rId100" Type="http://schemas.openxmlformats.org/officeDocument/2006/relationships/worksheet" Target="worksheets/sheet100.xml"/><Relationship Id="rId101" Type="http://schemas.openxmlformats.org/officeDocument/2006/relationships/worksheet" Target="worksheets/sheet101.xml"/><Relationship Id="rId102" Type="http://schemas.openxmlformats.org/officeDocument/2006/relationships/worksheet" Target="worksheets/sheet102.xml"/><Relationship Id="rId103" Type="http://schemas.openxmlformats.org/officeDocument/2006/relationships/worksheet" Target="worksheets/sheet103.xml"/><Relationship Id="rId104" Type="http://schemas.openxmlformats.org/officeDocument/2006/relationships/worksheet" Target="worksheets/sheet104.xml"/><Relationship Id="rId105" Type="http://schemas.openxmlformats.org/officeDocument/2006/relationships/worksheet" Target="worksheets/sheet105.xml"/><Relationship Id="rId106" Type="http://schemas.openxmlformats.org/officeDocument/2006/relationships/worksheet" Target="worksheets/sheet106.xml"/><Relationship Id="rId107" Type="http://schemas.openxmlformats.org/officeDocument/2006/relationships/worksheet" Target="worksheets/sheet107.xml"/><Relationship Id="rId108" Type="http://schemas.openxmlformats.org/officeDocument/2006/relationships/worksheet" Target="worksheets/sheet108.xml"/><Relationship Id="rId109" Type="http://schemas.openxmlformats.org/officeDocument/2006/relationships/worksheet" Target="worksheets/sheet109.xml"/><Relationship Id="rId110" Type="http://schemas.openxmlformats.org/officeDocument/2006/relationships/worksheet" Target="worksheets/sheet110.xml"/><Relationship Id="rId111" Type="http://schemas.openxmlformats.org/officeDocument/2006/relationships/worksheet" Target="worksheets/sheet111.xml"/><Relationship Id="rId112" Type="http://schemas.openxmlformats.org/officeDocument/2006/relationships/worksheet" Target="worksheets/sheet112.xml"/><Relationship Id="rId113" Type="http://schemas.openxmlformats.org/officeDocument/2006/relationships/worksheet" Target="worksheets/sheet113.xml"/><Relationship Id="rId114" Type="http://schemas.openxmlformats.org/officeDocument/2006/relationships/worksheet" Target="worksheets/sheet114.xml"/><Relationship Id="rId115" Type="http://schemas.openxmlformats.org/officeDocument/2006/relationships/worksheet" Target="worksheets/sheet115.xml"/><Relationship Id="rId116" Type="http://schemas.openxmlformats.org/officeDocument/2006/relationships/worksheet" Target="worksheets/sheet116.xml"/><Relationship Id="rId117" Type="http://schemas.openxmlformats.org/officeDocument/2006/relationships/worksheet" Target="worksheets/sheet117.xml"/><Relationship Id="rId118" Type="http://schemas.openxmlformats.org/officeDocument/2006/relationships/worksheet" Target="worksheets/sheet118.xml"/><Relationship Id="rId119" Type="http://schemas.openxmlformats.org/officeDocument/2006/relationships/worksheet" Target="worksheets/sheet119.xml"/><Relationship Id="rId120" Type="http://schemas.openxmlformats.org/officeDocument/2006/relationships/worksheet" Target="worksheets/sheet120.xml"/><Relationship Id="rId121" Type="http://schemas.openxmlformats.org/officeDocument/2006/relationships/worksheet" Target="worksheets/sheet121.xml"/><Relationship Id="rId122" Type="http://schemas.openxmlformats.org/officeDocument/2006/relationships/worksheet" Target="worksheets/sheet122.xml"/><Relationship Id="rId123" Type="http://schemas.openxmlformats.org/officeDocument/2006/relationships/worksheet" Target="worksheets/sheet123.xml"/><Relationship Id="rId124" Type="http://schemas.openxmlformats.org/officeDocument/2006/relationships/worksheet" Target="worksheets/sheet124.xml"/><Relationship Id="rId125" Type="http://schemas.openxmlformats.org/officeDocument/2006/relationships/worksheet" Target="worksheets/sheet125.xml"/><Relationship Id="rId126" Type="http://schemas.openxmlformats.org/officeDocument/2006/relationships/worksheet" Target="worksheets/sheet126.xml"/><Relationship Id="rId127" Type="http://schemas.openxmlformats.org/officeDocument/2006/relationships/worksheet" Target="worksheets/sheet127.xml"/><Relationship Id="rId128" Type="http://schemas.openxmlformats.org/officeDocument/2006/relationships/worksheet" Target="worksheets/sheet128.xml"/><Relationship Id="rId129" Type="http://schemas.openxmlformats.org/officeDocument/2006/relationships/worksheet" Target="worksheets/sheet129.xml"/><Relationship Id="rId130" Type="http://schemas.openxmlformats.org/officeDocument/2006/relationships/worksheet" Target="worksheets/sheet130.xml"/><Relationship Id="rId131" Type="http://schemas.openxmlformats.org/officeDocument/2006/relationships/worksheet" Target="worksheets/sheet131.xml"/><Relationship Id="rId132" Type="http://schemas.openxmlformats.org/officeDocument/2006/relationships/worksheet" Target="worksheets/sheet132.xml"/><Relationship Id="rId133" Type="http://schemas.openxmlformats.org/officeDocument/2006/relationships/worksheet" Target="worksheets/sheet133.xml"/><Relationship Id="rId134" Type="http://schemas.openxmlformats.org/officeDocument/2006/relationships/worksheet" Target="worksheets/sheet134.xml"/><Relationship Id="rId135" Type="http://schemas.openxmlformats.org/officeDocument/2006/relationships/worksheet" Target="worksheets/sheet135.xml"/><Relationship Id="rId136" Type="http://schemas.openxmlformats.org/officeDocument/2006/relationships/worksheet" Target="worksheets/sheet136.xml"/><Relationship Id="rId137" Type="http://schemas.openxmlformats.org/officeDocument/2006/relationships/worksheet" Target="worksheets/sheet137.xml"/><Relationship Id="rId138" Type="http://schemas.openxmlformats.org/officeDocument/2006/relationships/worksheet" Target="worksheets/sheet138.xml"/><Relationship Id="rId139" Type="http://schemas.openxmlformats.org/officeDocument/2006/relationships/worksheet" Target="worksheets/sheet139.xml"/><Relationship Id="rId140" Type="http://schemas.openxmlformats.org/officeDocument/2006/relationships/worksheet" Target="worksheets/sheet140.xml"/><Relationship Id="rId141" Type="http://schemas.openxmlformats.org/officeDocument/2006/relationships/worksheet" Target="worksheets/sheet141.xml"/><Relationship Id="rId142" Type="http://schemas.openxmlformats.org/officeDocument/2006/relationships/worksheet" Target="worksheets/sheet142.xml"/><Relationship Id="rId143" Type="http://schemas.openxmlformats.org/officeDocument/2006/relationships/worksheet" Target="worksheets/sheet143.xml"/><Relationship Id="rId144" Type="http://schemas.openxmlformats.org/officeDocument/2006/relationships/worksheet" Target="worksheets/sheet144.xml"/><Relationship Id="rId145" Type="http://schemas.openxmlformats.org/officeDocument/2006/relationships/worksheet" Target="worksheets/sheet145.xml"/><Relationship Id="rId146" Type="http://schemas.openxmlformats.org/officeDocument/2006/relationships/worksheet" Target="worksheets/sheet146.xml"/><Relationship Id="rId147" Type="http://schemas.openxmlformats.org/officeDocument/2006/relationships/worksheet" Target="worksheets/sheet147.xml"/><Relationship Id="rId148" Type="http://schemas.openxmlformats.org/officeDocument/2006/relationships/theme" Target="theme/theme1.xml"/><Relationship Id="rId149" Type="http://schemas.openxmlformats.org/officeDocument/2006/relationships/styles" Target="styles.xml"/><Relationship Id="rId150" Type="http://schemas.openxmlformats.org/officeDocument/2006/relationships/sharedStrings" Target="sharedStrings.xml"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5.xml.rels><?xml version="1.0" encoding="UTF-8" standalone="yes"?>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7.xml.rels><?xml version="1.0" encoding="UTF-8" standalone="yes"?>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9.xml.rels><?xml version="1.0" encoding="UTF-8" standalone="yes"?>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1.xml.rels><?xml version="1.0" encoding="UTF-8" standalone="yes"?><Relationships xmlns="http://schemas.openxmlformats.org/package/2006/relationships"><Relationship Id="rId1" Type="http://schemas.openxmlformats.org/officeDocument/2006/relationships/image" Target="../media/image6.png"/></Relationship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4</xdr:col>
      <xdr:colOff xmlns:xdr="http://schemas.openxmlformats.org/drawingml/2006/spreadsheetDrawing">0</xdr:colOff>
      <xdr:row xmlns:xdr="http://schemas.openxmlformats.org/drawingml/2006/spreadsheetDrawing">1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8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4</xdr:col>
      <xdr:colOff xmlns:xdr="http://schemas.openxmlformats.org/drawingml/2006/spreadsheetDrawing">0</xdr:colOff>
      <xdr:row xmlns:xdr="http://schemas.openxmlformats.org/drawingml/2006/spreadsheetDrawing">1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4</xdr:col>
      <xdr:colOff xmlns:xdr="http://schemas.openxmlformats.org/drawingml/2006/spreadsheetDrawing">0</xdr:colOff>
      <xdr:row xmlns:xdr="http://schemas.openxmlformats.org/drawingml/2006/spreadsheetDrawing">1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4</xdr:col>
      <xdr:colOff xmlns:xdr="http://schemas.openxmlformats.org/drawingml/2006/spreadsheetDrawing">0</xdr:colOff>
      <xdr:row xmlns:xdr="http://schemas.openxmlformats.org/drawingml/2006/spreadsheetDrawing">1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4</xdr:col>
      <xdr:colOff xmlns:xdr="http://schemas.openxmlformats.org/drawingml/2006/spreadsheetDrawing">0</xdr:colOff>
      <xdr:row xmlns:xdr="http://schemas.openxmlformats.org/drawingml/2006/spreadsheetDrawing">1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8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4</xdr:col>
      <xdr:colOff xmlns:xdr="http://schemas.openxmlformats.org/drawingml/2006/spreadsheetDrawing">0</xdr:colOff>
      <xdr:row xmlns:xdr="http://schemas.openxmlformats.org/drawingml/2006/spreadsheetDrawing">1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4</xdr:col>
      <xdr:colOff xmlns:xdr="http://schemas.openxmlformats.org/drawingml/2006/spreadsheetDrawing">0</xdr:colOff>
      <xdr:row xmlns:xdr="http://schemas.openxmlformats.org/drawingml/2006/spreadsheetDrawing">1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9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4</xdr:col>
      <xdr:colOff xmlns:xdr="http://schemas.openxmlformats.org/drawingml/2006/spreadsheetDrawing">0</xdr:colOff>
      <xdr:row xmlns:xdr="http://schemas.openxmlformats.org/drawingml/2006/spreadsheetDrawing">1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/><Relationship Id="rId2" Type="http://schemas.openxmlformats.org/officeDocument/2006/relationships/printerSettings" Target="../printerSettings/printerSettings100.bin"/><Relationship Id="rIdvml" Type="http://schemas.openxmlformats.org/officeDocument/2006/relationships/vmlDrawing" Target="../drawings/vmlDrawing100.vml"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1.xml"/><Relationship Id="rId2" Type="http://schemas.openxmlformats.org/officeDocument/2006/relationships/printerSettings" Target="../printerSettings/printerSettings101.bin"/><Relationship Id="rIdvml" Type="http://schemas.openxmlformats.org/officeDocument/2006/relationships/vmlDrawing" Target="../drawings/vmlDrawing101.vml"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/><Relationship Id="rId2" Type="http://schemas.openxmlformats.org/officeDocument/2006/relationships/printerSettings" Target="../printerSettings/printerSettings102.bin"/><Relationship Id="rIdvml" Type="http://schemas.openxmlformats.org/officeDocument/2006/relationships/vmlDrawing" Target="../drawings/vmlDrawing102.vml"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3.xml"/><Relationship Id="rId2" Type="http://schemas.openxmlformats.org/officeDocument/2006/relationships/printerSettings" Target="../printerSettings/printerSettings103.bin"/><Relationship Id="rIdvml" Type="http://schemas.openxmlformats.org/officeDocument/2006/relationships/vmlDrawing" Target="../drawings/vmlDrawing103.vml"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/><Relationship Id="rId2" Type="http://schemas.openxmlformats.org/officeDocument/2006/relationships/printerSettings" Target="../printerSettings/printerSettings104.bin"/><Relationship Id="rIdvml" Type="http://schemas.openxmlformats.org/officeDocument/2006/relationships/vmlDrawing" Target="../drawings/vmlDrawing104.vml"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5.xml"/><Relationship Id="rId2" Type="http://schemas.openxmlformats.org/officeDocument/2006/relationships/printerSettings" Target="../printerSettings/printerSettings105.bin"/><Relationship Id="rIdvml" Type="http://schemas.openxmlformats.org/officeDocument/2006/relationships/vmlDrawing" Target="../drawings/vmlDrawing105.vml"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/><Relationship Id="rId2" Type="http://schemas.openxmlformats.org/officeDocument/2006/relationships/printerSettings" Target="../printerSettings/printerSettings106.bin"/><Relationship Id="rIdvml" Type="http://schemas.openxmlformats.org/officeDocument/2006/relationships/vmlDrawing" Target="../drawings/vmlDrawing106.vml"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7.xml"/><Relationship Id="rId2" Type="http://schemas.openxmlformats.org/officeDocument/2006/relationships/printerSettings" Target="../printerSettings/printerSettings107.bin"/><Relationship Id="rIdvml" Type="http://schemas.openxmlformats.org/officeDocument/2006/relationships/vmlDrawing" Target="../drawings/vmlDrawing107.vml"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/><Relationship Id="rId2" Type="http://schemas.openxmlformats.org/officeDocument/2006/relationships/printerSettings" Target="../printerSettings/printerSettings108.bin"/><Relationship Id="rIdvml" Type="http://schemas.openxmlformats.org/officeDocument/2006/relationships/vmlDrawing" Target="../drawings/vmlDrawing108.vml"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9.xml"/><Relationship Id="rId2" Type="http://schemas.openxmlformats.org/officeDocument/2006/relationships/printerSettings" Target="../printerSettings/printerSettings109.bin"/><Relationship Id="rIdvml" Type="http://schemas.openxmlformats.org/officeDocument/2006/relationships/vmlDrawing" Target="../drawings/vmlDrawing109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/><Relationship Id="rId2" Type="http://schemas.openxmlformats.org/officeDocument/2006/relationships/printerSettings" Target="../printerSettings/printerSettings110.bin"/><Relationship Id="rIdvml" Type="http://schemas.openxmlformats.org/officeDocument/2006/relationships/vmlDrawing" Target="../drawings/vmlDrawing110.vml"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1.xml"/><Relationship Id="rId2" Type="http://schemas.openxmlformats.org/officeDocument/2006/relationships/printerSettings" Target="../printerSettings/printerSettings111.bin"/><Relationship Id="rIdvml" Type="http://schemas.openxmlformats.org/officeDocument/2006/relationships/vmlDrawing" Target="../drawings/vmlDrawing111.vml"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/><Relationship Id="rId2" Type="http://schemas.openxmlformats.org/officeDocument/2006/relationships/printerSettings" Target="../printerSettings/printerSettings112.bin"/><Relationship Id="rIdvml" Type="http://schemas.openxmlformats.org/officeDocument/2006/relationships/vmlDrawing" Target="../drawings/vmlDrawing112.vml"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3.xml"/><Relationship Id="rId2" Type="http://schemas.openxmlformats.org/officeDocument/2006/relationships/printerSettings" Target="../printerSettings/printerSettings113.bin"/><Relationship Id="rIdvml" Type="http://schemas.openxmlformats.org/officeDocument/2006/relationships/vmlDrawing" Target="../drawings/vmlDrawing113.vml"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/><Relationship Id="rId2" Type="http://schemas.openxmlformats.org/officeDocument/2006/relationships/printerSettings" Target="../printerSettings/printerSettings114.bin"/><Relationship Id="rIdvml" Type="http://schemas.openxmlformats.org/officeDocument/2006/relationships/vmlDrawing" Target="../drawings/vmlDrawing114.vml"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5.xml"/><Relationship Id="rId2" Type="http://schemas.openxmlformats.org/officeDocument/2006/relationships/printerSettings" Target="../printerSettings/printerSettings115.bin"/><Relationship Id="rIdvml" Type="http://schemas.openxmlformats.org/officeDocument/2006/relationships/vmlDrawing" Target="../drawings/vmlDrawing115.vml"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/><Relationship Id="rId2" Type="http://schemas.openxmlformats.org/officeDocument/2006/relationships/printerSettings" Target="../printerSettings/printerSettings116.bin"/><Relationship Id="rIdvml" Type="http://schemas.openxmlformats.org/officeDocument/2006/relationships/vmlDrawing" Target="../drawings/vmlDrawing116.vml"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7.xml"/><Relationship Id="rId2" Type="http://schemas.openxmlformats.org/officeDocument/2006/relationships/printerSettings" Target="../printerSettings/printerSettings117.bin"/><Relationship Id="rIdvml" Type="http://schemas.openxmlformats.org/officeDocument/2006/relationships/vmlDrawing" Target="../drawings/vmlDrawing117.vml"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/><Relationship Id="rId2" Type="http://schemas.openxmlformats.org/officeDocument/2006/relationships/printerSettings" Target="../printerSettings/printerSettings118.bin"/><Relationship Id="rIdvml" Type="http://schemas.openxmlformats.org/officeDocument/2006/relationships/vmlDrawing" Target="../drawings/vmlDrawing118.vml"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9.xml"/><Relationship Id="rId2" Type="http://schemas.openxmlformats.org/officeDocument/2006/relationships/printerSettings" Target="../printerSettings/printerSettings119.bin"/><Relationship Id="rIdvml" Type="http://schemas.openxmlformats.org/officeDocument/2006/relationships/vmlDrawing" Target="../drawings/vmlDrawing119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/><Relationship Id="rId2" Type="http://schemas.openxmlformats.org/officeDocument/2006/relationships/printerSettings" Target="../printerSettings/printerSettings120.bin"/><Relationship Id="rIdvml" Type="http://schemas.openxmlformats.org/officeDocument/2006/relationships/vmlDrawing" Target="../drawings/vmlDrawing120.vml"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1.xml"/><Relationship Id="rId2" Type="http://schemas.openxmlformats.org/officeDocument/2006/relationships/printerSettings" Target="../printerSettings/printerSettings121.bin"/><Relationship Id="rIdvml" Type="http://schemas.openxmlformats.org/officeDocument/2006/relationships/vmlDrawing" Target="../drawings/vmlDrawing121.vml"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/><Relationship Id="rId2" Type="http://schemas.openxmlformats.org/officeDocument/2006/relationships/printerSettings" Target="../printerSettings/printerSettings122.bin"/><Relationship Id="rIdvml" Type="http://schemas.openxmlformats.org/officeDocument/2006/relationships/vmlDrawing" Target="../drawings/vmlDrawing122.vml"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3.xml"/><Relationship Id="rId2" Type="http://schemas.openxmlformats.org/officeDocument/2006/relationships/printerSettings" Target="../printerSettings/printerSettings123.bin"/><Relationship Id="rIdvml" Type="http://schemas.openxmlformats.org/officeDocument/2006/relationships/vmlDrawing" Target="../drawings/vmlDrawing123.vml"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/><Relationship Id="rId2" Type="http://schemas.openxmlformats.org/officeDocument/2006/relationships/printerSettings" Target="../printerSettings/printerSettings124.bin"/><Relationship Id="rIdvml" Type="http://schemas.openxmlformats.org/officeDocument/2006/relationships/vmlDrawing" Target="../drawings/vmlDrawing124.vml"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5.xml"/><Relationship Id="rId2" Type="http://schemas.openxmlformats.org/officeDocument/2006/relationships/printerSettings" Target="../printerSettings/printerSettings125.bin"/><Relationship Id="rIdvml" Type="http://schemas.openxmlformats.org/officeDocument/2006/relationships/vmlDrawing" Target="../drawings/vmlDrawing125.vml"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/><Relationship Id="rId2" Type="http://schemas.openxmlformats.org/officeDocument/2006/relationships/printerSettings" Target="../printerSettings/printerSettings126.bin"/><Relationship Id="rIdvml" Type="http://schemas.openxmlformats.org/officeDocument/2006/relationships/vmlDrawing" Target="../drawings/vmlDrawing126.vml"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/><Relationship Id="rId2" Type="http://schemas.openxmlformats.org/officeDocument/2006/relationships/printerSettings" Target="../printerSettings/printerSettings127.bin"/><Relationship Id="rIdvml" Type="http://schemas.openxmlformats.org/officeDocument/2006/relationships/vmlDrawing" Target="../drawings/vmlDrawing127.vml"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/><Relationship Id="rId2" Type="http://schemas.openxmlformats.org/officeDocument/2006/relationships/printerSettings" Target="../printerSettings/printerSettings128.bin"/><Relationship Id="rIdvml" Type="http://schemas.openxmlformats.org/officeDocument/2006/relationships/vmlDrawing" Target="../drawings/vmlDrawing128.vml"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/><Relationship Id="rId2" Type="http://schemas.openxmlformats.org/officeDocument/2006/relationships/printerSettings" Target="../printerSettings/printerSettings129.bin"/><Relationship Id="rIdvml" Type="http://schemas.openxmlformats.org/officeDocument/2006/relationships/vmlDrawing" Target="../drawings/vmlDrawing129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/><Relationship Id="rId2" Type="http://schemas.openxmlformats.org/officeDocument/2006/relationships/printerSettings" Target="../printerSettings/printerSettings130.bin"/><Relationship Id="rIdvml" Type="http://schemas.openxmlformats.org/officeDocument/2006/relationships/vmlDrawing" Target="../drawings/vmlDrawing130.vml"/></Relationships>
</file>

<file path=xl/worksheets/_rels/sheet1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1.xml"/><Relationship Id="rId2" Type="http://schemas.openxmlformats.org/officeDocument/2006/relationships/printerSettings" Target="../printerSettings/printerSettings131.bin"/><Relationship Id="rIdvml" Type="http://schemas.openxmlformats.org/officeDocument/2006/relationships/vmlDrawing" Target="../drawings/vmlDrawing131.vml"/></Relationships>
</file>

<file path=xl/worksheets/_rels/sheet1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/><Relationship Id="rId2" Type="http://schemas.openxmlformats.org/officeDocument/2006/relationships/printerSettings" Target="../printerSettings/printerSettings132.bin"/><Relationship Id="rIdvml" Type="http://schemas.openxmlformats.org/officeDocument/2006/relationships/vmlDrawing" Target="../drawings/vmlDrawing132.vml"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/><Relationship Id="rId2" Type="http://schemas.openxmlformats.org/officeDocument/2006/relationships/printerSettings" Target="../printerSettings/printerSettings133.bin"/><Relationship Id="rIdvml" Type="http://schemas.openxmlformats.org/officeDocument/2006/relationships/vmlDrawing" Target="../drawings/vmlDrawing133.vml"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/><Relationship Id="rId2" Type="http://schemas.openxmlformats.org/officeDocument/2006/relationships/printerSettings" Target="../printerSettings/printerSettings134.bin"/><Relationship Id="rIdvml" Type="http://schemas.openxmlformats.org/officeDocument/2006/relationships/vmlDrawing" Target="../drawings/vmlDrawing134.vml"/></Relationships>
</file>

<file path=xl/worksheets/_rels/sheet1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/><Relationship Id="rId2" Type="http://schemas.openxmlformats.org/officeDocument/2006/relationships/printerSettings" Target="../printerSettings/printerSettings135.bin"/><Relationship Id="rIdvml" Type="http://schemas.openxmlformats.org/officeDocument/2006/relationships/vmlDrawing" Target="../drawings/vmlDrawing135.vml"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/><Relationship Id="rId2" Type="http://schemas.openxmlformats.org/officeDocument/2006/relationships/printerSettings" Target="../printerSettings/printerSettings136.bin"/><Relationship Id="rIdvml" Type="http://schemas.openxmlformats.org/officeDocument/2006/relationships/vmlDrawing" Target="../drawings/vmlDrawing136.vml"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7.xml"/><Relationship Id="rId2" Type="http://schemas.openxmlformats.org/officeDocument/2006/relationships/printerSettings" Target="../printerSettings/printerSettings137.bin"/><Relationship Id="rIdvml" Type="http://schemas.openxmlformats.org/officeDocument/2006/relationships/vmlDrawing" Target="../drawings/vmlDrawing137.vml"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/><Relationship Id="rId2" Type="http://schemas.openxmlformats.org/officeDocument/2006/relationships/printerSettings" Target="../printerSettings/printerSettings138.bin"/><Relationship Id="rIdvml" Type="http://schemas.openxmlformats.org/officeDocument/2006/relationships/vmlDrawing" Target="../drawings/vmlDrawing138.vml"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9.xml"/><Relationship Id="rId2" Type="http://schemas.openxmlformats.org/officeDocument/2006/relationships/printerSettings" Target="../printerSettings/printerSettings139.bin"/><Relationship Id="rIdvml" Type="http://schemas.openxmlformats.org/officeDocument/2006/relationships/vmlDrawing" Target="../drawings/vmlDrawing139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/><Relationship Id="rId2" Type="http://schemas.openxmlformats.org/officeDocument/2006/relationships/printerSettings" Target="../printerSettings/printerSettings140.bin"/><Relationship Id="rIdvml" Type="http://schemas.openxmlformats.org/officeDocument/2006/relationships/vmlDrawing" Target="../drawings/vmlDrawing140.vml"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1.xml"/><Relationship Id="rId2" Type="http://schemas.openxmlformats.org/officeDocument/2006/relationships/printerSettings" Target="../printerSettings/printerSettings141.bin"/><Relationship Id="rIdvml" Type="http://schemas.openxmlformats.org/officeDocument/2006/relationships/vmlDrawing" Target="../drawings/vmlDrawing141.vml"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/><Relationship Id="rId2" Type="http://schemas.openxmlformats.org/officeDocument/2006/relationships/printerSettings" Target="../printerSettings/printerSettings142.bin"/><Relationship Id="rIdvml" Type="http://schemas.openxmlformats.org/officeDocument/2006/relationships/vmlDrawing" Target="../drawings/vmlDrawing142.vml"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3.xml"/><Relationship Id="rId2" Type="http://schemas.openxmlformats.org/officeDocument/2006/relationships/printerSettings" Target="../printerSettings/printerSettings143.bin"/><Relationship Id="rIdvml" Type="http://schemas.openxmlformats.org/officeDocument/2006/relationships/vmlDrawing" Target="../drawings/vmlDrawing143.vml"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/><Relationship Id="rId2" Type="http://schemas.openxmlformats.org/officeDocument/2006/relationships/printerSettings" Target="../printerSettings/printerSettings144.bin"/><Relationship Id="rIdvml" Type="http://schemas.openxmlformats.org/officeDocument/2006/relationships/vmlDrawing" Target="../drawings/vmlDrawing144.vml"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5.xml"/><Relationship Id="rId2" Type="http://schemas.openxmlformats.org/officeDocument/2006/relationships/printerSettings" Target="../printerSettings/printerSettings145.bin"/><Relationship Id="rIdvml" Type="http://schemas.openxmlformats.org/officeDocument/2006/relationships/vmlDrawing" Target="../drawings/vmlDrawing145.vml"/></Relationships>
</file>

<file path=xl/worksheets/_rels/sheet1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/><Relationship Id="rId2" Type="http://schemas.openxmlformats.org/officeDocument/2006/relationships/printerSettings" Target="../printerSettings/printerSettings146.bin"/><Relationship Id="rIdvml" Type="http://schemas.openxmlformats.org/officeDocument/2006/relationships/vmlDrawing" Target="../drawings/vmlDrawing146.vml"/></Relationships>
</file>

<file path=xl/worksheets/_rels/sheet1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7.xml"/><Relationship Id="rId2" Type="http://schemas.openxmlformats.org/officeDocument/2006/relationships/printerSettings" Target="../printerSettings/printerSettings147.bin"/><Relationship Id="rIdvml" Type="http://schemas.openxmlformats.org/officeDocument/2006/relationships/vmlDrawing" Target="../drawings/vmlDrawing147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vml" Type="http://schemas.openxmlformats.org/officeDocument/2006/relationships/vmlDrawing" Target="../drawings/vmlDrawing20.v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vml" Type="http://schemas.openxmlformats.org/officeDocument/2006/relationships/vmlDrawing" Target="../drawings/vmlDrawing21.v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Relationship Id="rId2" Type="http://schemas.openxmlformats.org/officeDocument/2006/relationships/printerSettings" Target="../printerSettings/printerSettings22.bin"/><Relationship Id="rIdvml" Type="http://schemas.openxmlformats.org/officeDocument/2006/relationships/vmlDrawing" Target="../drawings/vmlDrawing22.v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Relationship Id="rId2" Type="http://schemas.openxmlformats.org/officeDocument/2006/relationships/printerSettings" Target="../printerSettings/printerSettings23.bin"/><Relationship Id="rIdvml" Type="http://schemas.openxmlformats.org/officeDocument/2006/relationships/vmlDrawing" Target="../drawings/vmlDrawing23.v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Relationship Id="rId2" Type="http://schemas.openxmlformats.org/officeDocument/2006/relationships/printerSettings" Target="../printerSettings/printerSettings24.bin"/><Relationship Id="rIdvml" Type="http://schemas.openxmlformats.org/officeDocument/2006/relationships/vmlDrawing" Target="../drawings/vmlDrawing24.v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vml" Type="http://schemas.openxmlformats.org/officeDocument/2006/relationships/vmlDrawing" Target="../drawings/vmlDrawing25.v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vml" Type="http://schemas.openxmlformats.org/officeDocument/2006/relationships/vmlDrawing" Target="../drawings/vmlDrawing26.v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Relationship Id="rId2" Type="http://schemas.openxmlformats.org/officeDocument/2006/relationships/printerSettings" Target="../printerSettings/printerSettings27.bin"/><Relationship Id="rIdvml" Type="http://schemas.openxmlformats.org/officeDocument/2006/relationships/vmlDrawing" Target="../drawings/vmlDrawing27.v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Relationship Id="rId2" Type="http://schemas.openxmlformats.org/officeDocument/2006/relationships/printerSettings" Target="../printerSettings/printerSettings28.bin"/><Relationship Id="rIdvml" Type="http://schemas.openxmlformats.org/officeDocument/2006/relationships/vmlDrawing" Target="../drawings/vmlDrawing28.v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Relationship Id="rId2" Type="http://schemas.openxmlformats.org/officeDocument/2006/relationships/printerSettings" Target="../printerSettings/printerSettings29.bin"/><Relationship Id="rIdvml" Type="http://schemas.openxmlformats.org/officeDocument/2006/relationships/vmlDrawing" Target="../drawings/vmlDrawing29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Relationship Id="rId2" Type="http://schemas.openxmlformats.org/officeDocument/2006/relationships/printerSettings" Target="../printerSettings/printerSettings30.bin"/><Relationship Id="rIdvml" Type="http://schemas.openxmlformats.org/officeDocument/2006/relationships/vmlDrawing" Target="../drawings/vmlDrawing30.v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Relationship Id="rId2" Type="http://schemas.openxmlformats.org/officeDocument/2006/relationships/printerSettings" Target="../printerSettings/printerSettings31.bin"/><Relationship Id="rIdvml" Type="http://schemas.openxmlformats.org/officeDocument/2006/relationships/vmlDrawing" Target="../drawings/vmlDrawing31.v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Relationship Id="rId2" Type="http://schemas.openxmlformats.org/officeDocument/2006/relationships/printerSettings" Target="../printerSettings/printerSettings32.bin"/><Relationship Id="rIdvml" Type="http://schemas.openxmlformats.org/officeDocument/2006/relationships/vmlDrawing" Target="../drawings/vmlDrawing32.v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vml" Type="http://schemas.openxmlformats.org/officeDocument/2006/relationships/vmlDrawing" Target="../drawings/vmlDrawing33.vml"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/><Relationship Id="rId2" Type="http://schemas.openxmlformats.org/officeDocument/2006/relationships/printerSettings" Target="../printerSettings/printerSettings34.bin"/><Relationship Id="rIdvml" Type="http://schemas.openxmlformats.org/officeDocument/2006/relationships/vmlDrawing" Target="../drawings/vmlDrawing34.vml"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/><Relationship Id="rId2" Type="http://schemas.openxmlformats.org/officeDocument/2006/relationships/printerSettings" Target="../printerSettings/printerSettings35.bin"/><Relationship Id="rIdvml" Type="http://schemas.openxmlformats.org/officeDocument/2006/relationships/vmlDrawing" Target="../drawings/vmlDrawing35.vml"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/><Relationship Id="rId2" Type="http://schemas.openxmlformats.org/officeDocument/2006/relationships/printerSettings" Target="../printerSettings/printerSettings36.bin"/><Relationship Id="rIdvml" Type="http://schemas.openxmlformats.org/officeDocument/2006/relationships/vmlDrawing" Target="../drawings/vmlDrawing36.vml"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/><Relationship Id="rId2" Type="http://schemas.openxmlformats.org/officeDocument/2006/relationships/printerSettings" Target="../printerSettings/printerSettings37.bin"/><Relationship Id="rIdvml" Type="http://schemas.openxmlformats.org/officeDocument/2006/relationships/vmlDrawing" Target="../drawings/vmlDrawing37.vml"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/><Relationship Id="rId2" Type="http://schemas.openxmlformats.org/officeDocument/2006/relationships/printerSettings" Target="../printerSettings/printerSettings38.bin"/><Relationship Id="rIdvml" Type="http://schemas.openxmlformats.org/officeDocument/2006/relationships/vmlDrawing" Target="../drawings/vmlDrawing38.vml"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/><Relationship Id="rId2" Type="http://schemas.openxmlformats.org/officeDocument/2006/relationships/printerSettings" Target="../printerSettings/printerSettings39.bin"/><Relationship Id="rIdvml" Type="http://schemas.openxmlformats.org/officeDocument/2006/relationships/vmlDrawing" Target="../drawings/vmlDrawing39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/><Relationship Id="rId2" Type="http://schemas.openxmlformats.org/officeDocument/2006/relationships/printerSettings" Target="../printerSettings/printerSettings40.bin"/><Relationship Id="rIdvml" Type="http://schemas.openxmlformats.org/officeDocument/2006/relationships/vmlDrawing" Target="../drawings/vmlDrawing40.vml"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/><Relationship Id="rId2" Type="http://schemas.openxmlformats.org/officeDocument/2006/relationships/printerSettings" Target="../printerSettings/printerSettings41.bin"/><Relationship Id="rIdvml" Type="http://schemas.openxmlformats.org/officeDocument/2006/relationships/vmlDrawing" Target="../drawings/vmlDrawing41.vml"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/><Relationship Id="rId2" Type="http://schemas.openxmlformats.org/officeDocument/2006/relationships/printerSettings" Target="../printerSettings/printerSettings42.bin"/><Relationship Id="rIdvml" Type="http://schemas.openxmlformats.org/officeDocument/2006/relationships/vmlDrawing" Target="../drawings/vmlDrawing42.vml"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/><Relationship Id="rId2" Type="http://schemas.openxmlformats.org/officeDocument/2006/relationships/printerSettings" Target="../printerSettings/printerSettings43.bin"/><Relationship Id="rIdvml" Type="http://schemas.openxmlformats.org/officeDocument/2006/relationships/vmlDrawing" Target="../drawings/vmlDrawing43.vml"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/><Relationship Id="rId2" Type="http://schemas.openxmlformats.org/officeDocument/2006/relationships/printerSettings" Target="../printerSettings/printerSettings44.bin"/><Relationship Id="rIdvml" Type="http://schemas.openxmlformats.org/officeDocument/2006/relationships/vmlDrawing" Target="../drawings/vmlDrawing44.vml"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/><Relationship Id="rId2" Type="http://schemas.openxmlformats.org/officeDocument/2006/relationships/printerSettings" Target="../printerSettings/printerSettings45.bin"/><Relationship Id="rIdvml" Type="http://schemas.openxmlformats.org/officeDocument/2006/relationships/vmlDrawing" Target="../drawings/vmlDrawing45.vml"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/><Relationship Id="rId2" Type="http://schemas.openxmlformats.org/officeDocument/2006/relationships/printerSettings" Target="../printerSettings/printerSettings46.bin"/><Relationship Id="rIdvml" Type="http://schemas.openxmlformats.org/officeDocument/2006/relationships/vmlDrawing" Target="../drawings/vmlDrawing46.vml"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/><Relationship Id="rId2" Type="http://schemas.openxmlformats.org/officeDocument/2006/relationships/printerSettings" Target="../printerSettings/printerSettings47.bin"/><Relationship Id="rIdvml" Type="http://schemas.openxmlformats.org/officeDocument/2006/relationships/vmlDrawing" Target="../drawings/vmlDrawing47.vml"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/><Relationship Id="rId2" Type="http://schemas.openxmlformats.org/officeDocument/2006/relationships/printerSettings" Target="../printerSettings/printerSettings48.bin"/><Relationship Id="rIdvml" Type="http://schemas.openxmlformats.org/officeDocument/2006/relationships/vmlDrawing" Target="../drawings/vmlDrawing48.vml"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9.xml"/><Relationship Id="rId2" Type="http://schemas.openxmlformats.org/officeDocument/2006/relationships/printerSettings" Target="../printerSettings/printerSettings49.bin"/><Relationship Id="rIdvml" Type="http://schemas.openxmlformats.org/officeDocument/2006/relationships/vmlDrawing" Target="../drawings/vmlDrawing49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/><Relationship Id="rId2" Type="http://schemas.openxmlformats.org/officeDocument/2006/relationships/printerSettings" Target="../printerSettings/printerSettings50.bin"/><Relationship Id="rIdvml" Type="http://schemas.openxmlformats.org/officeDocument/2006/relationships/vmlDrawing" Target="../drawings/vmlDrawing50.vml"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1.xml"/><Relationship Id="rId2" Type="http://schemas.openxmlformats.org/officeDocument/2006/relationships/printerSettings" Target="../printerSettings/printerSettings51.bin"/><Relationship Id="rIdvml" Type="http://schemas.openxmlformats.org/officeDocument/2006/relationships/vmlDrawing" Target="../drawings/vmlDrawing51.vml"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/><Relationship Id="rId2" Type="http://schemas.openxmlformats.org/officeDocument/2006/relationships/printerSettings" Target="../printerSettings/printerSettings52.bin"/><Relationship Id="rIdvml" Type="http://schemas.openxmlformats.org/officeDocument/2006/relationships/vmlDrawing" Target="../drawings/vmlDrawing52.vml"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3.xml"/><Relationship Id="rId2" Type="http://schemas.openxmlformats.org/officeDocument/2006/relationships/printerSettings" Target="../printerSettings/printerSettings53.bin"/><Relationship Id="rIdvml" Type="http://schemas.openxmlformats.org/officeDocument/2006/relationships/vmlDrawing" Target="../drawings/vmlDrawing53.vml"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/><Relationship Id="rId2" Type="http://schemas.openxmlformats.org/officeDocument/2006/relationships/printerSettings" Target="../printerSettings/printerSettings54.bin"/><Relationship Id="rIdvml" Type="http://schemas.openxmlformats.org/officeDocument/2006/relationships/vmlDrawing" Target="../drawings/vmlDrawing54.vml"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5.xml"/><Relationship Id="rId2" Type="http://schemas.openxmlformats.org/officeDocument/2006/relationships/printerSettings" Target="../printerSettings/printerSettings55.bin"/><Relationship Id="rIdvml" Type="http://schemas.openxmlformats.org/officeDocument/2006/relationships/vmlDrawing" Target="../drawings/vmlDrawing55.vml"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/><Relationship Id="rId2" Type="http://schemas.openxmlformats.org/officeDocument/2006/relationships/printerSettings" Target="../printerSettings/printerSettings56.bin"/><Relationship Id="rIdvml" Type="http://schemas.openxmlformats.org/officeDocument/2006/relationships/vmlDrawing" Target="../drawings/vmlDrawing56.vml"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/><Relationship Id="rId2" Type="http://schemas.openxmlformats.org/officeDocument/2006/relationships/printerSettings" Target="../printerSettings/printerSettings57.bin"/><Relationship Id="rIdvml" Type="http://schemas.openxmlformats.org/officeDocument/2006/relationships/vmlDrawing" Target="../drawings/vmlDrawing57.vml"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/><Relationship Id="rId2" Type="http://schemas.openxmlformats.org/officeDocument/2006/relationships/printerSettings" Target="../printerSettings/printerSettings58.bin"/><Relationship Id="rIdvml" Type="http://schemas.openxmlformats.org/officeDocument/2006/relationships/vmlDrawing" Target="../drawings/vmlDrawing58.vml"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9.xml"/><Relationship Id="rId2" Type="http://schemas.openxmlformats.org/officeDocument/2006/relationships/printerSettings" Target="../printerSettings/printerSettings59.bin"/><Relationship Id="rIdvml" Type="http://schemas.openxmlformats.org/officeDocument/2006/relationships/vmlDrawing" Target="../drawings/vmlDrawing59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/><Relationship Id="rId2" Type="http://schemas.openxmlformats.org/officeDocument/2006/relationships/printerSettings" Target="../printerSettings/printerSettings60.bin"/><Relationship Id="rIdvml" Type="http://schemas.openxmlformats.org/officeDocument/2006/relationships/vmlDrawing" Target="../drawings/vmlDrawing60.vml"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1.xml"/><Relationship Id="rId2" Type="http://schemas.openxmlformats.org/officeDocument/2006/relationships/printerSettings" Target="../printerSettings/printerSettings61.bin"/><Relationship Id="rIdvml" Type="http://schemas.openxmlformats.org/officeDocument/2006/relationships/vmlDrawing" Target="../drawings/vmlDrawing61.vml"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/><Relationship Id="rId2" Type="http://schemas.openxmlformats.org/officeDocument/2006/relationships/printerSettings" Target="../printerSettings/printerSettings62.bin"/><Relationship Id="rIdvml" Type="http://schemas.openxmlformats.org/officeDocument/2006/relationships/vmlDrawing" Target="../drawings/vmlDrawing62.vml"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3.xml"/><Relationship Id="rId2" Type="http://schemas.openxmlformats.org/officeDocument/2006/relationships/printerSettings" Target="../printerSettings/printerSettings63.bin"/><Relationship Id="rIdvml" Type="http://schemas.openxmlformats.org/officeDocument/2006/relationships/vmlDrawing" Target="../drawings/vmlDrawing63.vml"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/><Relationship Id="rId2" Type="http://schemas.openxmlformats.org/officeDocument/2006/relationships/printerSettings" Target="../printerSettings/printerSettings64.bin"/><Relationship Id="rIdvml" Type="http://schemas.openxmlformats.org/officeDocument/2006/relationships/vmlDrawing" Target="../drawings/vmlDrawing64.vml"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5.xml"/><Relationship Id="rId2" Type="http://schemas.openxmlformats.org/officeDocument/2006/relationships/printerSettings" Target="../printerSettings/printerSettings65.bin"/><Relationship Id="rIdvml" Type="http://schemas.openxmlformats.org/officeDocument/2006/relationships/vmlDrawing" Target="../drawings/vmlDrawing65.vml"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/><Relationship Id="rId2" Type="http://schemas.openxmlformats.org/officeDocument/2006/relationships/printerSettings" Target="../printerSettings/printerSettings66.bin"/><Relationship Id="rIdvml" Type="http://schemas.openxmlformats.org/officeDocument/2006/relationships/vmlDrawing" Target="../drawings/vmlDrawing66.vml"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/><Relationship Id="rId2" Type="http://schemas.openxmlformats.org/officeDocument/2006/relationships/printerSettings" Target="../printerSettings/printerSettings67.bin"/><Relationship Id="rIdvml" Type="http://schemas.openxmlformats.org/officeDocument/2006/relationships/vmlDrawing" Target="../drawings/vmlDrawing67.vml"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/><Relationship Id="rId2" Type="http://schemas.openxmlformats.org/officeDocument/2006/relationships/printerSettings" Target="../printerSettings/printerSettings68.bin"/><Relationship Id="rIdvml" Type="http://schemas.openxmlformats.org/officeDocument/2006/relationships/vmlDrawing" Target="../drawings/vmlDrawing68.vml"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/><Relationship Id="rId2" Type="http://schemas.openxmlformats.org/officeDocument/2006/relationships/printerSettings" Target="../printerSettings/printerSettings69.bin"/><Relationship Id="rIdvml" Type="http://schemas.openxmlformats.org/officeDocument/2006/relationships/vmlDrawing" Target="../drawings/vmlDrawing69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/><Relationship Id="rId2" Type="http://schemas.openxmlformats.org/officeDocument/2006/relationships/printerSettings" Target="../printerSettings/printerSettings70.bin"/><Relationship Id="rIdvml" Type="http://schemas.openxmlformats.org/officeDocument/2006/relationships/vmlDrawing" Target="../drawings/vmlDrawing70.vml"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/><Relationship Id="rId2" Type="http://schemas.openxmlformats.org/officeDocument/2006/relationships/printerSettings" Target="../printerSettings/printerSettings71.bin"/><Relationship Id="rIdvml" Type="http://schemas.openxmlformats.org/officeDocument/2006/relationships/vmlDrawing" Target="../drawings/vmlDrawing71.vml"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/><Relationship Id="rId2" Type="http://schemas.openxmlformats.org/officeDocument/2006/relationships/printerSettings" Target="../printerSettings/printerSettings72.bin"/><Relationship Id="rIdvml" Type="http://schemas.openxmlformats.org/officeDocument/2006/relationships/vmlDrawing" Target="../drawings/vmlDrawing72.vml"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/><Relationship Id="rId2" Type="http://schemas.openxmlformats.org/officeDocument/2006/relationships/printerSettings" Target="../printerSettings/printerSettings73.bin"/><Relationship Id="rIdvml" Type="http://schemas.openxmlformats.org/officeDocument/2006/relationships/vmlDrawing" Target="../drawings/vmlDrawing73.vml"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/><Relationship Id="rId2" Type="http://schemas.openxmlformats.org/officeDocument/2006/relationships/printerSettings" Target="../printerSettings/printerSettings74.bin"/><Relationship Id="rIdvml" Type="http://schemas.openxmlformats.org/officeDocument/2006/relationships/vmlDrawing" Target="../drawings/vmlDrawing74.vml"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/><Relationship Id="rId2" Type="http://schemas.openxmlformats.org/officeDocument/2006/relationships/printerSettings" Target="../printerSettings/printerSettings75.bin"/><Relationship Id="rIdvml" Type="http://schemas.openxmlformats.org/officeDocument/2006/relationships/vmlDrawing" Target="../drawings/vmlDrawing75.vml"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/><Relationship Id="rId2" Type="http://schemas.openxmlformats.org/officeDocument/2006/relationships/printerSettings" Target="../printerSettings/printerSettings76.bin"/><Relationship Id="rIdvml" Type="http://schemas.openxmlformats.org/officeDocument/2006/relationships/vmlDrawing" Target="../drawings/vmlDrawing76.vml"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/><Relationship Id="rId2" Type="http://schemas.openxmlformats.org/officeDocument/2006/relationships/printerSettings" Target="../printerSettings/printerSettings77.bin"/><Relationship Id="rIdvml" Type="http://schemas.openxmlformats.org/officeDocument/2006/relationships/vmlDrawing" Target="../drawings/vmlDrawing77.vml"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/><Relationship Id="rId2" Type="http://schemas.openxmlformats.org/officeDocument/2006/relationships/printerSettings" Target="../printerSettings/printerSettings78.bin"/><Relationship Id="rIdvml" Type="http://schemas.openxmlformats.org/officeDocument/2006/relationships/vmlDrawing" Target="../drawings/vmlDrawing78.vml"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/><Relationship Id="rId2" Type="http://schemas.openxmlformats.org/officeDocument/2006/relationships/printerSettings" Target="../printerSettings/printerSettings79.bin"/><Relationship Id="rIdvml" Type="http://schemas.openxmlformats.org/officeDocument/2006/relationships/vmlDrawing" Target="../drawings/vmlDrawing79.v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/><Relationship Id="rId2" Type="http://schemas.openxmlformats.org/officeDocument/2006/relationships/printerSettings" Target="../printerSettings/printerSettings80.bin"/><Relationship Id="rIdvml" Type="http://schemas.openxmlformats.org/officeDocument/2006/relationships/vmlDrawing" Target="../drawings/vmlDrawing80.vml"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1.xml"/><Relationship Id="rId2" Type="http://schemas.openxmlformats.org/officeDocument/2006/relationships/printerSettings" Target="../printerSettings/printerSettings81.bin"/><Relationship Id="rIdvml" Type="http://schemas.openxmlformats.org/officeDocument/2006/relationships/vmlDrawing" Target="../drawings/vmlDrawing81.vml"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/><Relationship Id="rId2" Type="http://schemas.openxmlformats.org/officeDocument/2006/relationships/printerSettings" Target="../printerSettings/printerSettings82.bin"/><Relationship Id="rIdvml" Type="http://schemas.openxmlformats.org/officeDocument/2006/relationships/vmlDrawing" Target="../drawings/vmlDrawing82.vml"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/><Relationship Id="rId2" Type="http://schemas.openxmlformats.org/officeDocument/2006/relationships/printerSettings" Target="../printerSettings/printerSettings83.bin"/><Relationship Id="rIdvml" Type="http://schemas.openxmlformats.org/officeDocument/2006/relationships/vmlDrawing" Target="../drawings/vmlDrawing83.vml"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/><Relationship Id="rId2" Type="http://schemas.openxmlformats.org/officeDocument/2006/relationships/printerSettings" Target="../printerSettings/printerSettings84.bin"/><Relationship Id="rIdvml" Type="http://schemas.openxmlformats.org/officeDocument/2006/relationships/vmlDrawing" Target="../drawings/vmlDrawing84.vml"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5.xml"/><Relationship Id="rId2" Type="http://schemas.openxmlformats.org/officeDocument/2006/relationships/printerSettings" Target="../printerSettings/printerSettings85.bin"/><Relationship Id="rIdvml" Type="http://schemas.openxmlformats.org/officeDocument/2006/relationships/vmlDrawing" Target="../drawings/vmlDrawing85.vml"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/><Relationship Id="rId2" Type="http://schemas.openxmlformats.org/officeDocument/2006/relationships/printerSettings" Target="../printerSettings/printerSettings86.bin"/><Relationship Id="rIdvml" Type="http://schemas.openxmlformats.org/officeDocument/2006/relationships/vmlDrawing" Target="../drawings/vmlDrawing86.vml"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/><Relationship Id="rId2" Type="http://schemas.openxmlformats.org/officeDocument/2006/relationships/printerSettings" Target="../printerSettings/printerSettings87.bin"/><Relationship Id="rIdvml" Type="http://schemas.openxmlformats.org/officeDocument/2006/relationships/vmlDrawing" Target="../drawings/vmlDrawing87.vml"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/><Relationship Id="rId2" Type="http://schemas.openxmlformats.org/officeDocument/2006/relationships/printerSettings" Target="../printerSettings/printerSettings88.bin"/><Relationship Id="rIdvml" Type="http://schemas.openxmlformats.org/officeDocument/2006/relationships/vmlDrawing" Target="../drawings/vmlDrawing88.vml"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9.xml"/><Relationship Id="rId2" Type="http://schemas.openxmlformats.org/officeDocument/2006/relationships/printerSettings" Target="../printerSettings/printerSettings89.bin"/><Relationship Id="rIdvml" Type="http://schemas.openxmlformats.org/officeDocument/2006/relationships/vmlDrawing" Target="../drawings/vmlDrawing89.v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/><Relationship Id="rId2" Type="http://schemas.openxmlformats.org/officeDocument/2006/relationships/printerSettings" Target="../printerSettings/printerSettings90.bin"/><Relationship Id="rIdvml" Type="http://schemas.openxmlformats.org/officeDocument/2006/relationships/vmlDrawing" Target="../drawings/vmlDrawing90.vml"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1.xml"/><Relationship Id="rId2" Type="http://schemas.openxmlformats.org/officeDocument/2006/relationships/printerSettings" Target="../printerSettings/printerSettings91.bin"/><Relationship Id="rIdvml" Type="http://schemas.openxmlformats.org/officeDocument/2006/relationships/vmlDrawing" Target="../drawings/vmlDrawing91.vml"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/><Relationship Id="rId2" Type="http://schemas.openxmlformats.org/officeDocument/2006/relationships/printerSettings" Target="../printerSettings/printerSettings92.bin"/><Relationship Id="rIdvml" Type="http://schemas.openxmlformats.org/officeDocument/2006/relationships/vmlDrawing" Target="../drawings/vmlDrawing92.vml"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3.xml"/><Relationship Id="rId2" Type="http://schemas.openxmlformats.org/officeDocument/2006/relationships/printerSettings" Target="../printerSettings/printerSettings93.bin"/><Relationship Id="rIdvml" Type="http://schemas.openxmlformats.org/officeDocument/2006/relationships/vmlDrawing" Target="../drawings/vmlDrawing93.vml"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/><Relationship Id="rId2" Type="http://schemas.openxmlformats.org/officeDocument/2006/relationships/printerSettings" Target="../printerSettings/printerSettings94.bin"/><Relationship Id="rIdvml" Type="http://schemas.openxmlformats.org/officeDocument/2006/relationships/vmlDrawing" Target="../drawings/vmlDrawing94.vml"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5.xml"/><Relationship Id="rId2" Type="http://schemas.openxmlformats.org/officeDocument/2006/relationships/printerSettings" Target="../printerSettings/printerSettings95.bin"/><Relationship Id="rIdvml" Type="http://schemas.openxmlformats.org/officeDocument/2006/relationships/vmlDrawing" Target="../drawings/vmlDrawing95.vml"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/><Relationship Id="rId2" Type="http://schemas.openxmlformats.org/officeDocument/2006/relationships/printerSettings" Target="../printerSettings/printerSettings96.bin"/><Relationship Id="rIdvml" Type="http://schemas.openxmlformats.org/officeDocument/2006/relationships/vmlDrawing" Target="../drawings/vmlDrawing96.vml"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7.xml"/><Relationship Id="rId2" Type="http://schemas.openxmlformats.org/officeDocument/2006/relationships/printerSettings" Target="../printerSettings/printerSettings97.bin"/><Relationship Id="rIdvml" Type="http://schemas.openxmlformats.org/officeDocument/2006/relationships/vmlDrawing" Target="../drawings/vmlDrawing97.vml"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/><Relationship Id="rId2" Type="http://schemas.openxmlformats.org/officeDocument/2006/relationships/printerSettings" Target="../printerSettings/printerSettings98.bin"/><Relationship Id="rIdvml" Type="http://schemas.openxmlformats.org/officeDocument/2006/relationships/vmlDrawing" Target="../drawings/vmlDrawing98.vml"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9.xml"/><Relationship Id="rId2" Type="http://schemas.openxmlformats.org/officeDocument/2006/relationships/printerSettings" Target="../printerSettings/printerSettings99.bin"/><Relationship Id="rIdvml" Type="http://schemas.openxmlformats.org/officeDocument/2006/relationships/vmlDrawing" Target="../drawings/vmlDrawing9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true"/>
  </sheetViews>
  <sheetFormatPr defaultRowHeight="15.0" baseColWidth="10"/>
  <cols>
    <col min="1" max="1" width="40.71" hidden="0" customWidth="1"/>
    <col min="2" max="2" width="20.71" hidden="0" customWidth="1"/>
    <col min="3" max="3" width="20.71" hidden="0" customWidth="1"/>
    <col min="4" max="4" width="250.71" hidden="0" customWidth="1"/>
    <col min="5" max="5" width="20.71" hidden="0" customWidth="1"/>
    <col min="6" max="6" width="20.71" hidden="0" customWidth="1"/>
    <col min="7" max="7" width="20.71" hidden="0" customWidth="1"/>
  </cols>
  <sheetData>
    <row r="1">
      <c r="A1" s="1" t="s">
        <v>0</v>
      </c>
    </row>
    <row r="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</row>
    <row r="4">
      <c r="A4" s="3" t="str">
        <f>=HYPERLINK("#'FTE_UG_ALL_5Y'!A1", "FTE_UG_ALL_5Y")</f>
      </c>
      <c r="B4" t="s">
        <v>9</v>
      </c>
      <c r="C4" t="s">
        <v>10</v>
      </c>
      <c r="D4" t="s">
        <v>11</v>
      </c>
      <c r="E4" t="s">
        <v>12</v>
      </c>
      <c r="F4" t="s">
        <v>13</v>
      </c>
      <c r="G4" t="s">
        <v>14</v>
      </c>
    </row>
    <row r="5">
      <c r="A5" s="3" t="str">
        <f>=HYPERLINK("#'FTE_ALL_ALL_1Y_AREA'!A1", "FTE_ALL_ALL_1Y_AREA")</f>
      </c>
      <c r="B5" t="s">
        <v>16</v>
      </c>
      <c r="C5" t="s">
        <v>17</v>
      </c>
      <c r="D5" t="s">
        <v>18</v>
      </c>
      <c r="E5" t="s">
        <v>13</v>
      </c>
      <c r="F5" t="s">
        <v>13</v>
      </c>
      <c r="G5" t="s">
        <v>14</v>
      </c>
    </row>
    <row r="6">
      <c r="A6" s="3" t="str">
        <f>=HYPERLINK("#'STMT_UG_ALL_3Y'!A1", "STMT_UG_ALL_3Y")</f>
      </c>
      <c r="B6"/>
      <c r="C6" t="s">
        <v>10</v>
      </c>
      <c r="D6" t="s">
        <v>20</v>
      </c>
      <c r="E6" t="s">
        <v>12</v>
      </c>
      <c r="F6" t="s">
        <v>13</v>
      </c>
      <c r="G6" t="s">
        <v>14</v>
      </c>
    </row>
    <row r="7">
      <c r="A7" s="3" t="str">
        <f>=HYPERLINK("#'STMT_PGC_ALL_3Y'!A1", "STMT_PGC_ALL_3Y")</f>
      </c>
      <c r="B7"/>
      <c r="C7"/>
      <c r="D7" t="s">
        <v>22</v>
      </c>
      <c r="E7" t="s">
        <v>23</v>
      </c>
      <c r="F7" t="s">
        <v>13</v>
      </c>
      <c r="G7" t="s">
        <v>14</v>
      </c>
    </row>
    <row r="8">
      <c r="A8" s="3" t="str">
        <f>=HYPERLINK("#'STMT_PGR_ALL_3Y'!A1", "STMT_PGR_ALL_3Y")</f>
      </c>
      <c r="B8"/>
      <c r="C8"/>
      <c r="D8" t="s">
        <v>25</v>
      </c>
      <c r="E8" t="s">
        <v>26</v>
      </c>
      <c r="F8" t="s">
        <v>13</v>
      </c>
      <c r="G8" t="s">
        <v>14</v>
      </c>
    </row>
    <row r="9">
      <c r="A9" s="3" t="str">
        <f>=HYPERLINK("#'STMT_UG_ALL_1Y_AREA'!A1", "STMT_UG_ALL_1Y_AREA")</f>
      </c>
      <c r="B9"/>
      <c r="C9"/>
      <c r="D9" t="s">
        <v>28</v>
      </c>
      <c r="E9" t="s">
        <v>12</v>
      </c>
      <c r="F9" t="s">
        <v>13</v>
      </c>
      <c r="G9" t="s">
        <v>14</v>
      </c>
    </row>
    <row r="10">
      <c r="A10" s="3" t="str">
        <f>=HYPERLINK("#'STMT_PGC_ALL_1Y_AREA'!A1", "STMT_PGC_ALL_1Y_AREA")</f>
      </c>
      <c r="B10"/>
      <c r="C10"/>
      <c r="D10" t="s">
        <v>30</v>
      </c>
      <c r="E10" t="s">
        <v>23</v>
      </c>
      <c r="F10" t="s">
        <v>13</v>
      </c>
      <c r="G10" t="s">
        <v>14</v>
      </c>
    </row>
    <row r="11">
      <c r="A11" s="3" t="str">
        <f>=HYPERLINK("#'STMT_PGR_ALL_1Y_AREA'!A1", "STMT_PGR_ALL_1Y_AREA")</f>
      </c>
      <c r="B11"/>
      <c r="C11"/>
      <c r="D11" t="s">
        <v>32</v>
      </c>
      <c r="E11" t="s">
        <v>26</v>
      </c>
      <c r="F11" t="s">
        <v>13</v>
      </c>
      <c r="G11" t="s">
        <v>14</v>
      </c>
    </row>
    <row r="12">
      <c r="A12" s="3" t="str">
        <f>=HYPERLINK("#'STMT_UG_ALL_1Y_AREA45'!A1", "STMT_UG_ALL_1Y_AREA45")</f>
      </c>
      <c r="B12"/>
      <c r="C12" t="s">
        <v>34</v>
      </c>
      <c r="D12" t="s">
        <v>35</v>
      </c>
      <c r="E12" t="s">
        <v>12</v>
      </c>
      <c r="F12" t="s">
        <v>13</v>
      </c>
      <c r="G12" t="s">
        <v>14</v>
      </c>
    </row>
    <row r="13">
      <c r="A13" s="3" t="str">
        <f>=HYPERLINK("#'STMT_PGC_ALL_1Y_AREA45'!A1", "STMT_PGC_ALL_1Y_AREA45")</f>
      </c>
      <c r="B13"/>
      <c r="C13"/>
      <c r="D13" t="s">
        <v>37</v>
      </c>
      <c r="E13" t="s">
        <v>23</v>
      </c>
      <c r="F13" t="s">
        <v>13</v>
      </c>
      <c r="G13" t="s">
        <v>14</v>
      </c>
    </row>
    <row r="14">
      <c r="A14" s="3" t="str">
        <f>=HYPERLINK("#'STMT_PGR_ALL_1Y_AREA45'!A1", "STMT_PGR_ALL_1Y_AREA45")</f>
      </c>
      <c r="B14"/>
      <c r="C14" t="s">
        <v>34</v>
      </c>
      <c r="D14" t="s">
        <v>39</v>
      </c>
      <c r="E14" t="s">
        <v>26</v>
      </c>
      <c r="F14" t="s">
        <v>13</v>
      </c>
      <c r="G14" t="s">
        <v>14</v>
      </c>
    </row>
    <row r="15">
      <c r="A15" s="3" t="str">
        <f>=HYPERLINK("#'STMT_UG_ALL_1Y_ARSX'!A1", "STMT_UG_ALL_1Y_ARSX")</f>
      </c>
      <c r="B15"/>
      <c r="C15"/>
      <c r="D15" t="s">
        <v>41</v>
      </c>
      <c r="E15" t="s">
        <v>12</v>
      </c>
      <c r="F15" t="s">
        <v>13</v>
      </c>
      <c r="G15" t="s">
        <v>14</v>
      </c>
    </row>
    <row r="16">
      <c r="A16" s="3" t="str">
        <f>=HYPERLINK("#'STMT_PGC_ALL_1Y_ARSX'!A1", "STMT_PGC_ALL_1Y_ARSX")</f>
      </c>
      <c r="B16"/>
      <c r="C16"/>
      <c r="D16" t="s">
        <v>43</v>
      </c>
      <c r="E16" t="s">
        <v>23</v>
      </c>
      <c r="F16" t="s">
        <v>13</v>
      </c>
      <c r="G16" t="s">
        <v>14</v>
      </c>
    </row>
    <row r="17">
      <c r="A17" s="3" t="str">
        <f>=HYPERLINK("#'HOURS_UG_ALL_3Y'!A1", "HOURS_UG_ALL_3Y")</f>
      </c>
      <c r="B17"/>
      <c r="C17"/>
      <c r="D17" t="s">
        <v>45</v>
      </c>
      <c r="E17" t="s">
        <v>12</v>
      </c>
      <c r="F17" t="s">
        <v>13</v>
      </c>
      <c r="G17" t="s">
        <v>46</v>
      </c>
    </row>
    <row r="18">
      <c r="A18" s="3" t="str">
        <f>=HYPERLINK("#'HOURS_PGC_ALL_3Y'!A1", "HOURS_PGC_ALL_3Y")</f>
      </c>
      <c r="B18"/>
      <c r="C18"/>
      <c r="D18" t="s">
        <v>48</v>
      </c>
      <c r="E18" t="s">
        <v>23</v>
      </c>
      <c r="F18" t="s">
        <v>13</v>
      </c>
      <c r="G18" t="s">
        <v>46</v>
      </c>
    </row>
    <row r="19">
      <c r="A19" s="3" t="str">
        <f>=HYPERLINK("#'HOURS_PGR_ALL_3Y'!A1", "HOURS_PGR_ALL_3Y")</f>
      </c>
      <c r="B19"/>
      <c r="C19"/>
      <c r="D19" t="s">
        <v>50</v>
      </c>
      <c r="E19" t="s">
        <v>26</v>
      </c>
      <c r="F19" t="s">
        <v>13</v>
      </c>
      <c r="G19" t="s">
        <v>46</v>
      </c>
    </row>
    <row r="20">
      <c r="A20" s="3" t="str">
        <f>=HYPERLINK("#'AWAY_UG_ALL_3Y'!A1", "AWAY_UG_ALL_3Y")</f>
      </c>
      <c r="B20"/>
      <c r="C20"/>
      <c r="D20" t="s">
        <v>52</v>
      </c>
      <c r="E20" t="s">
        <v>12</v>
      </c>
      <c r="F20" t="s">
        <v>13</v>
      </c>
      <c r="G20" t="s">
        <v>53</v>
      </c>
    </row>
    <row r="21">
      <c r="A21" s="3" t="str">
        <f>=HYPERLINK("#'AWAY_PGC_ALL_3Y'!A1", "AWAY_PGC_ALL_3Y")</f>
      </c>
      <c r="B21"/>
      <c r="C21"/>
      <c r="D21" t="s">
        <v>55</v>
      </c>
      <c r="E21" t="s">
        <v>23</v>
      </c>
      <c r="F21" t="s">
        <v>13</v>
      </c>
      <c r="G21" t="s">
        <v>53</v>
      </c>
    </row>
    <row r="22">
      <c r="A22" s="3" t="str">
        <f>=HYPERLINK("#'AWAY_PGR_ALL_3Y'!A1", "AWAY_PGR_ALL_3Y")</f>
      </c>
      <c r="B22"/>
      <c r="C22"/>
      <c r="D22" t="s">
        <v>57</v>
      </c>
      <c r="E22" t="s">
        <v>26</v>
      </c>
      <c r="F22" t="s">
        <v>13</v>
      </c>
      <c r="G22" t="s">
        <v>53</v>
      </c>
    </row>
    <row r="23">
      <c r="A23" s="3" t="str">
        <f>=HYPERLINK("#'OCCO_UG_ALL_1Y_AREA'!A1", "OCCO_UG_ALL_1Y_AREA")</f>
      </c>
      <c r="B23"/>
      <c r="C23" t="s">
        <v>59</v>
      </c>
      <c r="D23" t="s">
        <v>60</v>
      </c>
      <c r="E23" t="s">
        <v>12</v>
      </c>
      <c r="F23" t="s">
        <v>13</v>
      </c>
      <c r="G23" t="s">
        <v>61</v>
      </c>
    </row>
    <row r="24">
      <c r="A24" s="3" t="str">
        <f>=HYPERLINK("#'OCCO_PGC_ALL_1Y_AREA'!A1", "OCCO_PGC_ALL_1Y_AREA")</f>
      </c>
      <c r="B24"/>
      <c r="C24" t="s">
        <v>59</v>
      </c>
      <c r="D24" t="s">
        <v>63</v>
      </c>
      <c r="E24" t="s">
        <v>23</v>
      </c>
      <c r="F24" t="s">
        <v>13</v>
      </c>
      <c r="G24" t="s">
        <v>61</v>
      </c>
    </row>
    <row r="25">
      <c r="A25" s="3" t="str">
        <f>=HYPERLINK("#'OCCO_PGR_ALL_1Y_AREA'!A1", "OCCO_PGR_ALL_1Y_AREA")</f>
      </c>
      <c r="B25"/>
      <c r="C25" t="s">
        <v>59</v>
      </c>
      <c r="D25" t="s">
        <v>65</v>
      </c>
      <c r="E25" t="s">
        <v>26</v>
      </c>
      <c r="F25" t="s">
        <v>13</v>
      </c>
      <c r="G25" t="s">
        <v>61</v>
      </c>
    </row>
    <row r="26">
      <c r="A26" s="3" t="str">
        <f>=HYPERLINK("#'OCCF_UG_ALL_1Y_AREA'!A1", "OCCF_UG_ALL_1Y_AREA")</f>
      </c>
      <c r="B26" t="s">
        <v>67</v>
      </c>
      <c r="C26" t="s">
        <v>59</v>
      </c>
      <c r="D26" t="s">
        <v>68</v>
      </c>
      <c r="E26" t="s">
        <v>12</v>
      </c>
      <c r="F26" t="s">
        <v>13</v>
      </c>
      <c r="G26" t="s">
        <v>61</v>
      </c>
    </row>
    <row r="27">
      <c r="A27" s="3" t="str">
        <f>=HYPERLINK("#'OCCF_PGC_ALL_1Y_AREA'!A1", "OCCF_PGC_ALL_1Y_AREA")</f>
      </c>
      <c r="B27" t="s">
        <v>70</v>
      </c>
      <c r="C27" t="s">
        <v>59</v>
      </c>
      <c r="D27" t="s">
        <v>71</v>
      </c>
      <c r="E27" t="s">
        <v>23</v>
      </c>
      <c r="F27" t="s">
        <v>13</v>
      </c>
      <c r="G27" t="s">
        <v>61</v>
      </c>
    </row>
    <row r="28">
      <c r="A28" s="3" t="str">
        <f>=HYPERLINK("#'OCCF_PGR_ALL_1Y_AREA'!A1", "OCCF_PGR_ALL_1Y_AREA")</f>
      </c>
      <c r="B28" t="s">
        <v>70</v>
      </c>
      <c r="C28" t="s">
        <v>59</v>
      </c>
      <c r="D28" t="s">
        <v>73</v>
      </c>
      <c r="E28" t="s">
        <v>26</v>
      </c>
      <c r="F28" t="s">
        <v>13</v>
      </c>
      <c r="G28" t="s">
        <v>61</v>
      </c>
    </row>
    <row r="29">
      <c r="A29" s="3" t="str">
        <f>=HYPERLINK("#'RSOVRQ_UG_ALL_1Y_AREA'!A1", "RSOVRQ_UG_ALL_1Y_AREA")</f>
      </c>
      <c r="B29"/>
      <c r="C29"/>
      <c r="D29" t="s">
        <v>75</v>
      </c>
      <c r="E29" t="s">
        <v>12</v>
      </c>
      <c r="F29" t="s">
        <v>13</v>
      </c>
      <c r="G29" t="s">
        <v>76</v>
      </c>
    </row>
    <row r="30">
      <c r="A30" s="3" t="str">
        <f>=HYPERLINK("#'RSOVRQ_PGC_ALL_1Y_AREA'!A1", "RSOVRQ_PGC_ALL_1Y_AREA")</f>
      </c>
      <c r="B30"/>
      <c r="C30"/>
      <c r="D30" t="s">
        <v>78</v>
      </c>
      <c r="E30" t="s">
        <v>23</v>
      </c>
      <c r="F30" t="s">
        <v>13</v>
      </c>
      <c r="G30" t="s">
        <v>76</v>
      </c>
    </row>
    <row r="31">
      <c r="A31" s="3" t="str">
        <f>=HYPERLINK("#'RSOVRQ_PGR_ALL_1Y_AREA'!A1", "RSOVRQ_PGR_ALL_1Y_AREA")</f>
      </c>
      <c r="B31"/>
      <c r="C31"/>
      <c r="D31" t="s">
        <v>80</v>
      </c>
      <c r="E31" t="s">
        <v>26</v>
      </c>
      <c r="F31" t="s">
        <v>13</v>
      </c>
      <c r="G31" t="s">
        <v>76</v>
      </c>
    </row>
    <row r="32">
      <c r="A32" s="3" t="str">
        <f>=HYPERLINK("#'RSOVRQ_UG_ALL_1Y_MT'!A1", "RSOVRQ_UG_ALL_1Y_MT")</f>
      </c>
      <c r="B32"/>
      <c r="C32" t="s">
        <v>82</v>
      </c>
      <c r="D32" t="s">
        <v>83</v>
      </c>
      <c r="E32" t="s">
        <v>12</v>
      </c>
      <c r="F32" t="s">
        <v>13</v>
      </c>
      <c r="G32" t="s">
        <v>76</v>
      </c>
    </row>
    <row r="33">
      <c r="A33" s="3" t="str">
        <f>=HYPERLINK("#'RSOVRQ_UG_ALL_1Y_STMT2'!A1", "RSOVRQ_UG_ALL_1Y_STMT2")</f>
      </c>
      <c r="B33" t="s">
        <v>85</v>
      </c>
      <c r="C33" t="s">
        <v>82</v>
      </c>
      <c r="D33" t="s">
        <v>83</v>
      </c>
      <c r="E33" t="s">
        <v>12</v>
      </c>
      <c r="F33" t="s">
        <v>13</v>
      </c>
      <c r="G33" t="s">
        <v>76</v>
      </c>
    </row>
    <row r="34">
      <c r="A34" s="3" t="str">
        <f>=HYPERLINK("#'RSOVRQ_PGC_ALL_1Y_STMT2'!A1", "RSOVRQ_PGC_ALL_1Y_STMT2")</f>
      </c>
      <c r="B34" t="s">
        <v>87</v>
      </c>
      <c r="C34" t="s">
        <v>82</v>
      </c>
      <c r="D34" t="s">
        <v>88</v>
      </c>
      <c r="E34" t="s">
        <v>23</v>
      </c>
      <c r="F34" t="s">
        <v>13</v>
      </c>
      <c r="G34" t="s">
        <v>76</v>
      </c>
    </row>
    <row r="35">
      <c r="A35" s="3" t="str">
        <f>=HYPERLINK("#'RSOVRQ_PGR_ALL_1Y_STMT2'!A1", "RSOVRQ_PGR_ALL_1Y_STMT2")</f>
      </c>
      <c r="B35" t="s">
        <v>87</v>
      </c>
      <c r="C35" t="s">
        <v>82</v>
      </c>
      <c r="D35" t="s">
        <v>90</v>
      </c>
      <c r="E35" t="s">
        <v>26</v>
      </c>
      <c r="F35" t="s">
        <v>13</v>
      </c>
      <c r="G35" t="s">
        <v>76</v>
      </c>
    </row>
    <row r="36">
      <c r="A36" s="3" t="str">
        <f>=HYPERLINK("#'STMT2_UG_UNI_1Y_INST_CI'!A1", "STMT2_UG_UNI_1Y_INST_CI")</f>
      </c>
      <c r="B36"/>
      <c r="C36" t="s">
        <v>92</v>
      </c>
      <c r="D36" t="s">
        <v>93</v>
      </c>
      <c r="E36" t="s">
        <v>12</v>
      </c>
      <c r="F36" t="s">
        <v>94</v>
      </c>
      <c r="G36" t="s">
        <v>14</v>
      </c>
    </row>
    <row r="37">
      <c r="A37" s="3" t="str">
        <f>=HYPERLINK("#'STMT2_UG_UNI_3YP_INST_CI'!A1", "STMT2_UG_UNI_3YP_INST_CI")</f>
      </c>
      <c r="B37"/>
      <c r="C37"/>
      <c r="D37" t="s">
        <v>96</v>
      </c>
      <c r="E37" t="s">
        <v>12</v>
      </c>
      <c r="F37" t="s">
        <v>94</v>
      </c>
      <c r="G37" t="s">
        <v>14</v>
      </c>
    </row>
    <row r="38">
      <c r="A38" s="3" t="str">
        <f>=HYPERLINK("#'STMT2_PGC_UNI_1Y_INST_CI'!A1", "STMT2_PGC_UNI_1Y_INST_CI")</f>
      </c>
      <c r="B38"/>
      <c r="C38" t="s">
        <v>92</v>
      </c>
      <c r="D38" t="s">
        <v>98</v>
      </c>
      <c r="E38" t="s">
        <v>23</v>
      </c>
      <c r="F38" t="s">
        <v>94</v>
      </c>
      <c r="G38" t="s">
        <v>14</v>
      </c>
    </row>
    <row r="39">
      <c r="A39" s="3" t="str">
        <f>=HYPERLINK("#'STMT2_PGC_UNI_3YP_INST_CI'!A1", "STMT2_PGC_UNI_3YP_INST_CI")</f>
      </c>
      <c r="B39"/>
      <c r="C39"/>
      <c r="D39" t="s">
        <v>100</v>
      </c>
      <c r="E39" t="s">
        <v>23</v>
      </c>
      <c r="F39" t="s">
        <v>94</v>
      </c>
      <c r="G39" t="s">
        <v>14</v>
      </c>
    </row>
    <row r="40">
      <c r="A40" s="3" t="str">
        <f>=HYPERLINK("#'STMT3_UG_UNI_1Y_INST_CI'!A1", "STMT3_UG_UNI_1Y_INST_CI")</f>
      </c>
      <c r="B40"/>
      <c r="C40" t="s">
        <v>92</v>
      </c>
      <c r="D40" t="s">
        <v>102</v>
      </c>
      <c r="E40" t="s">
        <v>12</v>
      </c>
      <c r="F40" t="s">
        <v>94</v>
      </c>
      <c r="G40" t="s">
        <v>14</v>
      </c>
    </row>
    <row r="41">
      <c r="A41" s="3" t="str">
        <f>=HYPERLINK("#'STMT3_UG_UNI_3YP_INST_CI'!A1", "STMT3_UG_UNI_3YP_INST_CI")</f>
      </c>
      <c r="B41"/>
      <c r="C41"/>
      <c r="D41" t="s">
        <v>104</v>
      </c>
      <c r="E41" t="s">
        <v>12</v>
      </c>
      <c r="F41" t="s">
        <v>94</v>
      </c>
      <c r="G41" t="s">
        <v>14</v>
      </c>
    </row>
    <row r="42">
      <c r="A42" s="3" t="str">
        <f>=HYPERLINK("#'STMT3_PGC_UNI_1Y_INST_CI'!A1", "STMT3_PGC_UNI_1Y_INST_CI")</f>
      </c>
      <c r="B42"/>
      <c r="C42" t="s">
        <v>92</v>
      </c>
      <c r="D42" t="s">
        <v>106</v>
      </c>
      <c r="E42" t="s">
        <v>23</v>
      </c>
      <c r="F42" t="s">
        <v>94</v>
      </c>
      <c r="G42" t="s">
        <v>14</v>
      </c>
    </row>
    <row r="43">
      <c r="A43" s="3" t="str">
        <f>=HYPERLINK("#'STMT3_PGC_UNI_3YP_INST_CI'!A1", "STMT3_PGC_UNI_3YP_INST_CI")</f>
      </c>
      <c r="B43"/>
      <c r="C43"/>
      <c r="D43" t="s">
        <v>108</v>
      </c>
      <c r="E43" t="s">
        <v>23</v>
      </c>
      <c r="F43" t="s">
        <v>94</v>
      </c>
      <c r="G43" t="s">
        <v>14</v>
      </c>
    </row>
    <row r="44">
      <c r="A44" s="3" t="str">
        <f>=HYPERLINK("#'LFT_UG_ALL_1Y'!A1", "LFT_UG_ALL_1Y")</f>
      </c>
      <c r="B44"/>
      <c r="C44"/>
      <c r="D44" t="s">
        <v>110</v>
      </c>
      <c r="E44" t="s">
        <v>12</v>
      </c>
      <c r="F44" t="s">
        <v>13</v>
      </c>
      <c r="G44" t="s">
        <v>111</v>
      </c>
    </row>
    <row r="45">
      <c r="A45" s="3" t="str">
        <f>=HYPERLINK("#'LFT_PGC_ALL_1Y'!A1", "LFT_PGC_ALL_1Y")</f>
      </c>
      <c r="B45"/>
      <c r="C45"/>
      <c r="D45" t="s">
        <v>113</v>
      </c>
      <c r="E45" t="s">
        <v>23</v>
      </c>
      <c r="F45" t="s">
        <v>13</v>
      </c>
      <c r="G45" t="s">
        <v>111</v>
      </c>
    </row>
    <row r="46">
      <c r="A46" s="3" t="str">
        <f>=HYPERLINK("#'LFT_PGR_ALL_1Y'!A1", "LFT_PGR_ALL_1Y")</f>
      </c>
      <c r="B46"/>
      <c r="C46"/>
      <c r="D46" t="s">
        <v>115</v>
      </c>
      <c r="E46" t="s">
        <v>26</v>
      </c>
      <c r="F46" t="s">
        <v>13</v>
      </c>
      <c r="G46" t="s">
        <v>111</v>
      </c>
    </row>
    <row r="47">
      <c r="A47" s="3" t="str">
        <f>=HYPERLINK("#'QUALIMP_UG_ALL_1Y_STMT2'!A1", "QUALIMP_UG_ALL_1Y_STMT2")</f>
      </c>
      <c r="B47"/>
      <c r="C47"/>
      <c r="D47" t="s">
        <v>117</v>
      </c>
      <c r="E47" t="s">
        <v>12</v>
      </c>
      <c r="F47" t="s">
        <v>13</v>
      </c>
      <c r="G47" t="s">
        <v>118</v>
      </c>
    </row>
    <row r="48">
      <c r="A48" s="3" t="str">
        <f>=HYPERLINK("#'QUALIMP_PGC_ALL_1Y_STMT2'!A1", "QUALIMP_PGC_ALL_1Y_STMT2")</f>
      </c>
      <c r="B48"/>
      <c r="C48"/>
      <c r="D48" t="s">
        <v>120</v>
      </c>
      <c r="E48" t="s">
        <v>23</v>
      </c>
      <c r="F48" t="s">
        <v>13</v>
      </c>
      <c r="G48" t="s">
        <v>118</v>
      </c>
    </row>
    <row r="49">
      <c r="A49" s="3" t="str">
        <f>=HYPERLINK("#'QUALIMP_PGR_ALL_1Y_STMT2'!A1", "QUALIMP_PGR_ALL_1Y_STMT2")</f>
      </c>
      <c r="B49"/>
      <c r="C49"/>
      <c r="D49" t="s">
        <v>122</v>
      </c>
      <c r="E49" t="s">
        <v>26</v>
      </c>
      <c r="F49" t="s">
        <v>13</v>
      </c>
      <c r="G49" t="s">
        <v>118</v>
      </c>
    </row>
    <row r="50">
      <c r="A50" s="3" t="str">
        <f>=HYPERLINK("#'CRSPREP_UG_ALL_1Y_STMT2'!A1", "CRSPREP_UG_ALL_1Y_STMT2")</f>
      </c>
      <c r="B50"/>
      <c r="C50"/>
      <c r="D50" t="s">
        <v>124</v>
      </c>
      <c r="E50" t="s">
        <v>12</v>
      </c>
      <c r="F50" t="s">
        <v>13</v>
      </c>
      <c r="G50" t="s">
        <v>125</v>
      </c>
    </row>
    <row r="51">
      <c r="A51" s="3" t="str">
        <f>=HYPERLINK("#'CRSPREP_PGC_ALL_1Y_STMT2'!A1", "CRSPREP_PGC_ALL_1Y_STMT2")</f>
      </c>
      <c r="B51"/>
      <c r="C51"/>
      <c r="D51" t="s">
        <v>127</v>
      </c>
      <c r="E51" t="s">
        <v>23</v>
      </c>
      <c r="F51" t="s">
        <v>13</v>
      </c>
      <c r="G51" t="s">
        <v>125</v>
      </c>
    </row>
    <row r="52">
      <c r="A52" s="3" t="str">
        <f>=HYPERLINK("#'CRSPREP_PGR_ALL_1Y_STMT2'!A1", "CRSPREP_PGR_ALL_1Y_STMT2")</f>
      </c>
      <c r="B52"/>
      <c r="C52"/>
      <c r="D52" t="s">
        <v>129</v>
      </c>
      <c r="E52" t="s">
        <v>26</v>
      </c>
      <c r="F52" t="s">
        <v>13</v>
      </c>
      <c r="G52" t="s">
        <v>125</v>
      </c>
    </row>
    <row r="53">
      <c r="A53" s="3" t="str">
        <f>=HYPERLINK("#'GAS_UG_ALL_1Y_AREA'!A1", "GAS_UG_ALL_1Y_AREA")</f>
      </c>
      <c r="B53"/>
      <c r="C53"/>
      <c r="D53" t="s">
        <v>131</v>
      </c>
      <c r="E53" t="s">
        <v>12</v>
      </c>
      <c r="F53" t="s">
        <v>13</v>
      </c>
      <c r="G53" t="s">
        <v>132</v>
      </c>
    </row>
    <row r="54">
      <c r="A54" s="3" t="str">
        <f>=HYPERLINK("#'GAS_PGC_ALL_1Y_AREA'!A1", "GAS_PGC_ALL_1Y_AREA")</f>
      </c>
      <c r="B54"/>
      <c r="C54"/>
      <c r="D54" t="s">
        <v>134</v>
      </c>
      <c r="E54" t="s">
        <v>23</v>
      </c>
      <c r="F54" t="s">
        <v>13</v>
      </c>
      <c r="G54" t="s">
        <v>132</v>
      </c>
    </row>
    <row r="55">
      <c r="A55" s="3" t="str">
        <f>=HYPERLINK("#'GAS_UG_ALL_1Y_STMT2'!A1", "GAS_UG_ALL_1Y_STMT2")</f>
      </c>
      <c r="B55"/>
      <c r="C55"/>
      <c r="D55" t="s">
        <v>136</v>
      </c>
      <c r="E55" t="s">
        <v>12</v>
      </c>
      <c r="F55" t="s">
        <v>13</v>
      </c>
      <c r="G55" t="s">
        <v>132</v>
      </c>
    </row>
    <row r="56">
      <c r="A56" s="3" t="str">
        <f>=HYPERLINK("#'GAS_PGC_ALL_1Y_STMT2'!A1", "GAS_PGC_ALL_1Y_STMT2")</f>
      </c>
      <c r="B56"/>
      <c r="C56"/>
      <c r="D56" t="s">
        <v>138</v>
      </c>
      <c r="E56" t="s">
        <v>23</v>
      </c>
      <c r="F56" t="s">
        <v>13</v>
      </c>
      <c r="G56" t="s">
        <v>132</v>
      </c>
    </row>
    <row r="57">
      <c r="A57" s="3" t="str">
        <f>=HYPERLINK("#'GAS_PGR_ALL_1Y_STMT2'!A1", "GAS_PGR_ALL_1Y_STMT2")</f>
      </c>
      <c r="B57"/>
      <c r="C57"/>
      <c r="D57" t="s">
        <v>140</v>
      </c>
      <c r="E57" t="s">
        <v>26</v>
      </c>
      <c r="F57" t="s">
        <v>13</v>
      </c>
      <c r="G57" t="s">
        <v>132</v>
      </c>
    </row>
    <row r="58">
      <c r="A58" s="3" t="str">
        <f>=HYPERLINK("#'OV_ALL_ALL_1Y'!A1", "OV_ALL_ALL_1Y")</f>
      </c>
      <c r="B58" t="s">
        <v>142</v>
      </c>
      <c r="C58"/>
      <c r="D58" t="s">
        <v>143</v>
      </c>
      <c r="E58" t="s">
        <v>13</v>
      </c>
      <c r="F58" t="s">
        <v>13</v>
      </c>
      <c r="G58" t="s">
        <v>144</v>
      </c>
    </row>
    <row r="59">
      <c r="A59" s="3" t="str">
        <f>=HYPERLINK("#'INST_ALL_ALL_5Y'!A1", "INST_ALL_ALL_5Y")</f>
      </c>
      <c r="B59"/>
      <c r="C59" t="s">
        <v>10</v>
      </c>
      <c r="D59" t="s">
        <v>146</v>
      </c>
      <c r="E59" t="s">
        <v>13</v>
      </c>
      <c r="F59" t="s">
        <v>13</v>
      </c>
      <c r="G59" t="s">
        <v>144</v>
      </c>
    </row>
    <row r="60">
      <c r="A60" s="3" t="str">
        <f>=HYPERLINK("#'RR_ALL_UNI_1Y_INST'!A1", "RR_ALL_UNI_1Y_INST")</f>
      </c>
      <c r="B60" t="s">
        <v>148</v>
      </c>
      <c r="C60"/>
      <c r="D60" t="s">
        <v>149</v>
      </c>
      <c r="E60" t="s">
        <v>13</v>
      </c>
      <c r="F60" t="s">
        <v>94</v>
      </c>
      <c r="G60" t="s">
        <v>144</v>
      </c>
    </row>
    <row r="61">
      <c r="A61" s="3" t="str">
        <f>=HYPERLINK("#'RR_ALL_NUHEI_1Y_INST'!A1", "RR_ALL_NUHEI_1Y_INST")</f>
      </c>
      <c r="B61" t="s">
        <v>151</v>
      </c>
      <c r="C61"/>
      <c r="D61" t="s">
        <v>152</v>
      </c>
      <c r="E61" t="s">
        <v>13</v>
      </c>
      <c r="F61" t="s">
        <v>153</v>
      </c>
      <c r="G61" t="s">
        <v>144</v>
      </c>
    </row>
    <row r="62">
      <c r="A62" s="3" t="str">
        <f>=HYPERLINK("#'RR_UG_UNI_1Y_INST'!A1", "RR_UG_UNI_1Y_INST")</f>
      </c>
      <c r="B62"/>
      <c r="C62"/>
      <c r="D62" t="s">
        <v>155</v>
      </c>
      <c r="E62" t="s">
        <v>12</v>
      </c>
      <c r="F62" t="s">
        <v>94</v>
      </c>
      <c r="G62" t="s">
        <v>144</v>
      </c>
    </row>
    <row r="63">
      <c r="A63" s="3" t="str">
        <f>=HYPERLINK("#'RR_UG_NUHEI_1Y_INST'!A1", "RR_UG_NUHEI_1Y_INST")</f>
      </c>
      <c r="B63"/>
      <c r="C63"/>
      <c r="D63" t="s">
        <v>157</v>
      </c>
      <c r="E63" t="s">
        <v>12</v>
      </c>
      <c r="F63" t="s">
        <v>153</v>
      </c>
      <c r="G63" t="s">
        <v>144</v>
      </c>
    </row>
    <row r="64">
      <c r="A64" s="3" t="str">
        <f>=HYPERLINK("#'RR_PGC_UNI_1Y_INST'!A1", "RR_PGC_UNI_1Y_INST")</f>
      </c>
      <c r="B64"/>
      <c r="C64"/>
      <c r="D64" t="s">
        <v>159</v>
      </c>
      <c r="E64" t="s">
        <v>23</v>
      </c>
      <c r="F64" t="s">
        <v>94</v>
      </c>
      <c r="G64" t="s">
        <v>144</v>
      </c>
    </row>
    <row r="65">
      <c r="A65" s="3" t="str">
        <f>=HYPERLINK("#'RR_PGC_NUHEI_1Y_INST'!A1", "RR_PGC_NUHEI_1Y_INST")</f>
      </c>
      <c r="B65"/>
      <c r="C65"/>
      <c r="D65" t="s">
        <v>161</v>
      </c>
      <c r="E65" t="s">
        <v>23</v>
      </c>
      <c r="F65" t="s">
        <v>153</v>
      </c>
      <c r="G65" t="s">
        <v>144</v>
      </c>
    </row>
    <row r="66">
      <c r="A66" s="3" t="str">
        <f>=HYPERLINK("#'RR_PGR_UNI_1Y_INST'!A1", "RR_PGR_UNI_1Y_INST")</f>
      </c>
      <c r="B66"/>
      <c r="C66"/>
      <c r="D66" t="s">
        <v>163</v>
      </c>
      <c r="E66" t="s">
        <v>26</v>
      </c>
      <c r="F66" t="s">
        <v>94</v>
      </c>
      <c r="G66" t="s">
        <v>144</v>
      </c>
    </row>
    <row r="67">
      <c r="A67" s="3" t="str">
        <f>=HYPERLINK("#'RR_PGR_NUHEI_1Y_INST'!A1", "RR_PGR_NUHEI_1Y_INST")</f>
      </c>
      <c r="B67"/>
      <c r="C67"/>
      <c r="D67" t="s">
        <v>165</v>
      </c>
      <c r="E67" t="s">
        <v>26</v>
      </c>
      <c r="F67" t="s">
        <v>153</v>
      </c>
      <c r="G67" t="s">
        <v>144</v>
      </c>
    </row>
    <row r="68">
      <c r="A68" s="3" t="str">
        <f>=HYPERLINK("#'CHAR_ALL_ALL_1Y_AREA'!A1", "CHAR_ALL_ALL_1Y_AREA")</f>
      </c>
      <c r="B68" t="s">
        <v>167</v>
      </c>
      <c r="C68"/>
      <c r="D68" t="s">
        <v>168</v>
      </c>
      <c r="E68" t="s">
        <v>13</v>
      </c>
      <c r="F68" t="s">
        <v>13</v>
      </c>
      <c r="G68" t="s">
        <v>144</v>
      </c>
    </row>
    <row r="69">
      <c r="A69" s="3" t="str">
        <f>=HYPERLINK("#'CHAR_ALL_ALL_1Y_AREA_INT'!A1", "CHAR_ALL_ALL_1Y_AREA_INT")</f>
      </c>
      <c r="B69"/>
      <c r="C69"/>
      <c r="D69" t="s">
        <v>170</v>
      </c>
      <c r="E69" t="s">
        <v>13</v>
      </c>
      <c r="F69" t="s">
        <v>13</v>
      </c>
      <c r="G69" t="s">
        <v>144</v>
      </c>
    </row>
    <row r="70">
      <c r="A70" s="3" t="str">
        <f>=HYPERLINK("#'CHAR_UG_ALL_1Y_AREA'!A1", "CHAR_UG_ALL_1Y_AREA")</f>
      </c>
      <c r="B70"/>
      <c r="C70"/>
      <c r="D70" t="s">
        <v>172</v>
      </c>
      <c r="E70" t="s">
        <v>12</v>
      </c>
      <c r="F70" t="s">
        <v>13</v>
      </c>
      <c r="G70" t="s">
        <v>144</v>
      </c>
    </row>
    <row r="71">
      <c r="A71" s="3" t="str">
        <f>=HYPERLINK("#'CHAR_UG_ALL_1Y_AREA_INT'!A1", "CHAR_UG_ALL_1Y_AREA_INT")</f>
      </c>
      <c r="B71"/>
      <c r="C71"/>
      <c r="D71" t="s">
        <v>174</v>
      </c>
      <c r="E71" t="s">
        <v>12</v>
      </c>
      <c r="F71" t="s">
        <v>13</v>
      </c>
      <c r="G71" t="s">
        <v>144</v>
      </c>
    </row>
    <row r="72">
      <c r="A72" s="3" t="str">
        <f>=HYPERLINK("#'CHAR_PGC_ALL_1Y_AREA'!A1", "CHAR_PGC_ALL_1Y_AREA")</f>
      </c>
      <c r="B72"/>
      <c r="C72"/>
      <c r="D72" t="s">
        <v>176</v>
      </c>
      <c r="E72" t="s">
        <v>23</v>
      </c>
      <c r="F72" t="s">
        <v>13</v>
      </c>
      <c r="G72" t="s">
        <v>144</v>
      </c>
    </row>
    <row r="73">
      <c r="A73" s="3" t="str">
        <f>=HYPERLINK("#'CHAR_PGC_ALL_1Y_AREA_INT'!A1", "CHAR_PGC_ALL_1Y_AREA_INT")</f>
      </c>
      <c r="B73"/>
      <c r="C73"/>
      <c r="D73" t="s">
        <v>178</v>
      </c>
      <c r="E73" t="s">
        <v>23</v>
      </c>
      <c r="F73" t="s">
        <v>13</v>
      </c>
      <c r="G73" t="s">
        <v>144</v>
      </c>
    </row>
    <row r="74">
      <c r="A74" s="3" t="str">
        <f>=HYPERLINK("#'CHAR_PGR_ALL_1Y_AREA'!A1", "CHAR_PGR_ALL_1Y_AREA")</f>
      </c>
      <c r="B74"/>
      <c r="C74"/>
      <c r="D74" t="s">
        <v>180</v>
      </c>
      <c r="E74" t="s">
        <v>26</v>
      </c>
      <c r="F74" t="s">
        <v>13</v>
      </c>
      <c r="G74" t="s">
        <v>144</v>
      </c>
    </row>
    <row r="75">
      <c r="A75" s="3" t="str">
        <f>=HYPERLINK("#'CHAR_PGR_ALL_1Y_AREA_INT'!A1", "CHAR_PGR_ALL_1Y_AREA_INT")</f>
      </c>
      <c r="B75"/>
      <c r="C75"/>
      <c r="D75" t="s">
        <v>182</v>
      </c>
      <c r="E75" t="s">
        <v>26</v>
      </c>
      <c r="F75" t="s">
        <v>13</v>
      </c>
      <c r="G75" t="s">
        <v>144</v>
      </c>
    </row>
    <row r="76">
      <c r="A76" s="3" t="str">
        <f>=HYPERLINK("#'CHAR_UG_ALL_1Y_ARSX'!A1", "CHAR_UG_ALL_1Y_ARSX")</f>
      </c>
      <c r="B76"/>
      <c r="C76"/>
      <c r="D76" t="s">
        <v>184</v>
      </c>
      <c r="E76" t="s">
        <v>12</v>
      </c>
      <c r="F76" t="s">
        <v>13</v>
      </c>
      <c r="G76" t="s">
        <v>144</v>
      </c>
    </row>
    <row r="77">
      <c r="A77" s="3" t="str">
        <f>=HYPERLINK("#'CHAR_PGC_ALL_1Y_ARSX'!A1", "CHAR_PGC_ALL_1Y_ARSX")</f>
      </c>
      <c r="B77"/>
      <c r="C77"/>
      <c r="D77" t="s">
        <v>186</v>
      </c>
      <c r="E77" t="s">
        <v>23</v>
      </c>
      <c r="F77" t="s">
        <v>13</v>
      </c>
      <c r="G77" t="s">
        <v>144</v>
      </c>
    </row>
    <row r="78">
      <c r="A78" s="3" t="str">
        <f>=HYPERLINK("#'CHAR_PGR_ALL_1Y_ARSX'!A1", "CHAR_PGR_ALL_1Y_ARSX")</f>
      </c>
      <c r="B78"/>
      <c r="C78"/>
      <c r="D78" t="s">
        <v>188</v>
      </c>
      <c r="E78" t="s">
        <v>26</v>
      </c>
      <c r="F78" t="s">
        <v>13</v>
      </c>
      <c r="G78" t="s">
        <v>144</v>
      </c>
    </row>
    <row r="79">
      <c r="A79" s="3" t="str">
        <f>=HYPERLINK("#'CHAR_UG_ALL_1Y_AR45SX'!A1", "CHAR_UG_ALL_1Y_AR45SX")</f>
      </c>
      <c r="B79"/>
      <c r="C79"/>
      <c r="D79" t="s">
        <v>190</v>
      </c>
      <c r="E79" t="s">
        <v>12</v>
      </c>
      <c r="F79" t="s">
        <v>13</v>
      </c>
      <c r="G79" t="s">
        <v>144</v>
      </c>
    </row>
    <row r="80">
      <c r="A80" s="3" t="str">
        <f>=HYPERLINK("#'CHAR_PGC_ALL_1Y_AR45SX'!A1", "CHAR_PGC_ALL_1Y_AR45SX")</f>
      </c>
      <c r="B80"/>
      <c r="C80"/>
      <c r="D80" t="s">
        <v>192</v>
      </c>
      <c r="E80" t="s">
        <v>23</v>
      </c>
      <c r="F80" t="s">
        <v>13</v>
      </c>
      <c r="G80" t="s">
        <v>144</v>
      </c>
    </row>
    <row r="81">
      <c r="A81" s="3" t="str">
        <f>=HYPERLINK("#'CHAR_PGR_ALL_1Y_AR45SX'!A1", "CHAR_PGR_ALL_1Y_AR45SX")</f>
      </c>
      <c r="B81"/>
      <c r="C81"/>
      <c r="D81" t="s">
        <v>194</v>
      </c>
      <c r="E81" t="s">
        <v>26</v>
      </c>
      <c r="F81" t="s">
        <v>13</v>
      </c>
      <c r="G81" t="s">
        <v>144</v>
      </c>
    </row>
    <row r="82">
      <c r="A82" s="3" t="str">
        <f>=HYPERLINK("#'CHAR_ALL_ALL_1Y_SG'!A1", "CHAR_ALL_ALL_1Y_SG")</f>
      </c>
      <c r="B82" t="s">
        <v>196</v>
      </c>
      <c r="C82"/>
      <c r="D82" t="s">
        <v>197</v>
      </c>
      <c r="E82" t="s">
        <v>13</v>
      </c>
      <c r="F82" t="s">
        <v>13</v>
      </c>
      <c r="G82" t="s">
        <v>144</v>
      </c>
    </row>
    <row r="83">
      <c r="A83" s="3" t="str">
        <f>=HYPERLINK("#'CHAR_UG_ALL_1Y_SG'!A1", "CHAR_UG_ALL_1Y_SG")</f>
      </c>
      <c r="B83"/>
      <c r="C83"/>
      <c r="D83" t="s">
        <v>199</v>
      </c>
      <c r="E83" t="s">
        <v>12</v>
      </c>
      <c r="F83" t="s">
        <v>13</v>
      </c>
      <c r="G83" t="s">
        <v>144</v>
      </c>
    </row>
    <row r="84">
      <c r="A84" s="3" t="str">
        <f>=HYPERLINK("#'CHAR_PGC_ALL_1Y_SG'!A1", "CHAR_PGC_ALL_1Y_SG")</f>
      </c>
      <c r="B84"/>
      <c r="C84"/>
      <c r="D84" t="s">
        <v>201</v>
      </c>
      <c r="E84" t="s">
        <v>23</v>
      </c>
      <c r="F84" t="s">
        <v>13</v>
      </c>
      <c r="G84" t="s">
        <v>144</v>
      </c>
    </row>
    <row r="85">
      <c r="A85" s="3" t="str">
        <f>=HYPERLINK("#'CHAR_PGR_ALL_1Y_SG'!A1", "CHAR_PGR_ALL_1Y_SG")</f>
      </c>
      <c r="B85"/>
      <c r="C85"/>
      <c r="D85" t="s">
        <v>203</v>
      </c>
      <c r="E85" t="s">
        <v>26</v>
      </c>
      <c r="F85" t="s">
        <v>13</v>
      </c>
      <c r="G85" t="s">
        <v>144</v>
      </c>
    </row>
    <row r="86">
      <c r="A86" s="3" t="str">
        <f>=HYPERLINK("#'FTE_UG_UNI_1Y_INST_FIG'!A1", "FTE_UG_UNI_1Y_INST_FIG")</f>
      </c>
      <c r="B86" t="s">
        <v>205</v>
      </c>
      <c r="C86"/>
      <c r="D86" t="s">
        <v>206</v>
      </c>
      <c r="E86" t="s">
        <v>12</v>
      </c>
      <c r="F86" t="s">
        <v>94</v>
      </c>
      <c r="G86" t="s">
        <v>14</v>
      </c>
    </row>
    <row r="87">
      <c r="A87" s="3" t="str">
        <f>=HYPERLINK("#'FTE_UG_UNI_3YP_INST_FIG'!A1", "FTE_UG_UNI_3YP_INST_FIG")</f>
      </c>
      <c r="B87"/>
      <c r="C87"/>
      <c r="D87" t="s">
        <v>208</v>
      </c>
      <c r="E87" t="s">
        <v>12</v>
      </c>
      <c r="F87" t="s">
        <v>94</v>
      </c>
      <c r="G87" t="s">
        <v>14</v>
      </c>
    </row>
    <row r="88">
      <c r="A88" s="3" t="str">
        <f>=HYPERLINK("#'FTE_PGC_UNI_1Y_INST_FIG'!A1", "FTE_PGC_UNI_1Y_INST_FIG")</f>
      </c>
      <c r="B88" t="s">
        <v>210</v>
      </c>
      <c r="C88"/>
      <c r="D88" t="s">
        <v>211</v>
      </c>
      <c r="E88" t="s">
        <v>23</v>
      </c>
      <c r="F88" t="s">
        <v>94</v>
      </c>
      <c r="G88" t="s">
        <v>14</v>
      </c>
    </row>
    <row r="89">
      <c r="A89" s="3" t="str">
        <f>=HYPERLINK("#'FTE_PGC_UNI_3YP_INST_FIG'!A1", "FTE_PGC_UNI_3YP_INST_FIG")</f>
      </c>
      <c r="B89"/>
      <c r="C89"/>
      <c r="D89" t="s">
        <v>213</v>
      </c>
      <c r="E89" t="s">
        <v>23</v>
      </c>
      <c r="F89" t="s">
        <v>94</v>
      </c>
      <c r="G89" t="s">
        <v>14</v>
      </c>
    </row>
    <row r="90">
      <c r="A90" s="3" t="str">
        <f>=HYPERLINK("#'SAL_UG_UNI_1Y_INST_FIG'!A1", "SAL_UG_UNI_1Y_INST_FIG")</f>
      </c>
      <c r="B90"/>
      <c r="C90"/>
      <c r="D90" t="s">
        <v>215</v>
      </c>
      <c r="E90" t="s">
        <v>12</v>
      </c>
      <c r="F90" t="s">
        <v>94</v>
      </c>
      <c r="G90" t="s">
        <v>14</v>
      </c>
    </row>
    <row r="91">
      <c r="A91" s="3" t="str">
        <f>=HYPERLINK("#'SAL_UG_UNI_3YP_INST_FIG'!A1", "SAL_UG_UNI_3YP_INST_FIG")</f>
      </c>
      <c r="B91"/>
      <c r="C91"/>
      <c r="D91" t="s">
        <v>217</v>
      </c>
      <c r="E91" t="s">
        <v>12</v>
      </c>
      <c r="F91" t="s">
        <v>94</v>
      </c>
      <c r="G91" t="s">
        <v>14</v>
      </c>
    </row>
    <row r="92">
      <c r="A92" s="3" t="str">
        <f>=HYPERLINK("#'SAL_PGC_UNI_1Y_INST_FIG'!A1", "SAL_PGC_UNI_1Y_INST_FIG")</f>
      </c>
      <c r="B92"/>
      <c r="C92"/>
      <c r="D92" t="s">
        <v>219</v>
      </c>
      <c r="E92" t="s">
        <v>23</v>
      </c>
      <c r="F92" t="s">
        <v>94</v>
      </c>
      <c r="G92" t="s">
        <v>14</v>
      </c>
    </row>
    <row r="93">
      <c r="A93" s="3" t="str">
        <f>=HYPERLINK("#'SAL_PGC_UNI_3YP_INST_FIG'!A1", "SAL_PGC_UNI_3YP_INST_FIG")</f>
      </c>
      <c r="B93"/>
      <c r="C93"/>
      <c r="D93" t="s">
        <v>221</v>
      </c>
      <c r="E93" t="s">
        <v>23</v>
      </c>
      <c r="F93" t="s">
        <v>94</v>
      </c>
      <c r="G93" t="s">
        <v>14</v>
      </c>
    </row>
    <row r="94">
      <c r="A94" s="3" t="str">
        <f>=HYPERLINK("#'FTE_ALL_ALL_1Y_AREA45'!A1", "FTE_ALL_ALL_1Y_AREA45")</f>
      </c>
      <c r="B94"/>
      <c r="C94"/>
      <c r="D94" t="s">
        <v>223</v>
      </c>
      <c r="E94" t="s">
        <v>13</v>
      </c>
      <c r="F94" t="s">
        <v>13</v>
      </c>
      <c r="G94" t="s">
        <v>14</v>
      </c>
    </row>
    <row r="95">
      <c r="A95" s="3" t="str">
        <f>=HYPERLINK("#'FTE_PGC_UNI_1Y_INST_CI'!A1", "FTE_PGC_UNI_1Y_INST_CI")</f>
      </c>
      <c r="B95" t="s">
        <v>225</v>
      </c>
      <c r="C95" t="s">
        <v>92</v>
      </c>
      <c r="D95" t="s">
        <v>226</v>
      </c>
      <c r="E95" t="s">
        <v>23</v>
      </c>
      <c r="F95" t="s">
        <v>94</v>
      </c>
      <c r="G95" t="s">
        <v>14</v>
      </c>
    </row>
    <row r="96">
      <c r="A96" s="3" t="str">
        <f>=HYPERLINK("#'FTE_UG_UNI_1Y_INST_CI'!A1", "FTE_UG_UNI_1Y_INST_CI")</f>
      </c>
      <c r="B96" t="s">
        <v>225</v>
      </c>
      <c r="C96" t="s">
        <v>92</v>
      </c>
      <c r="D96" t="s">
        <v>228</v>
      </c>
      <c r="E96" t="s">
        <v>12</v>
      </c>
      <c r="F96" t="s">
        <v>94</v>
      </c>
      <c r="G96" t="s">
        <v>14</v>
      </c>
    </row>
    <row r="97">
      <c r="A97" s="3" t="str">
        <f>=HYPERLINK("#'STMT_UG_ALL_1Y'!A1", "STMT_UG_ALL_1Y")</f>
      </c>
      <c r="B97" t="s">
        <v>230</v>
      </c>
      <c r="C97" t="s">
        <v>10</v>
      </c>
      <c r="D97" t="s">
        <v>231</v>
      </c>
      <c r="E97" t="s">
        <v>12</v>
      </c>
      <c r="F97" t="s">
        <v>13</v>
      </c>
      <c r="G97" t="s">
        <v>14</v>
      </c>
    </row>
    <row r="98">
      <c r="A98" s="3" t="str">
        <f>=HYPERLINK("#'STMT_PGC_ALL_1Y'!A1", "STMT_PGC_ALL_1Y")</f>
      </c>
      <c r="B98" t="s">
        <v>233</v>
      </c>
      <c r="C98"/>
      <c r="D98" t="s">
        <v>234</v>
      </c>
      <c r="E98" t="s">
        <v>23</v>
      </c>
      <c r="F98" t="s">
        <v>13</v>
      </c>
      <c r="G98" t="s">
        <v>14</v>
      </c>
    </row>
    <row r="99">
      <c r="A99" s="3" t="str">
        <f>=HYPERLINK("#'STMT_PGR_ALL_1Y'!A1", "STMT_PGR_ALL_1Y")</f>
      </c>
      <c r="B99" t="s">
        <v>236</v>
      </c>
      <c r="C99"/>
      <c r="D99" t="s">
        <v>237</v>
      </c>
      <c r="E99" t="s">
        <v>26</v>
      </c>
      <c r="F99" t="s">
        <v>13</v>
      </c>
      <c r="G99" t="s">
        <v>14</v>
      </c>
    </row>
    <row r="100">
      <c r="A100" s="3" t="str">
        <f>=HYPERLINK("#'EHIST_UG_ALL_1Y'!A1", "EHIST_UG_ALL_1Y")</f>
      </c>
      <c r="B100"/>
      <c r="C100"/>
      <c r="D100" t="s">
        <v>239</v>
      </c>
      <c r="E100" t="s">
        <v>12</v>
      </c>
      <c r="F100" t="s">
        <v>13</v>
      </c>
      <c r="G100" t="s">
        <v>240</v>
      </c>
    </row>
    <row r="101">
      <c r="A101" s="3" t="str">
        <f>=HYPERLINK("#'EHIST_PGC_ALL_1Y'!A1", "EHIST_PGC_ALL_1Y")</f>
      </c>
      <c r="B101"/>
      <c r="C101"/>
      <c r="D101" t="s">
        <v>242</v>
      </c>
      <c r="E101" t="s">
        <v>23</v>
      </c>
      <c r="F101" t="s">
        <v>13</v>
      </c>
      <c r="G101" t="s">
        <v>240</v>
      </c>
    </row>
    <row r="102">
      <c r="A102" s="3" t="str">
        <f>=HYPERLINK("#'EHIST_PGR_ALL_1Y'!A1", "EHIST_PGR_ALL_1Y")</f>
      </c>
      <c r="B102"/>
      <c r="C102"/>
      <c r="D102" t="s">
        <v>244</v>
      </c>
      <c r="E102" t="s">
        <v>26</v>
      </c>
      <c r="F102" t="s">
        <v>13</v>
      </c>
      <c r="G102" t="s">
        <v>240</v>
      </c>
    </row>
    <row r="103">
      <c r="A103" s="3" t="str">
        <f>=HYPERLINK("#'EHIST_UG_ALL_1Y_FTS'!A1", "EHIST_UG_ALL_1Y_FTS")</f>
      </c>
      <c r="B103"/>
      <c r="C103"/>
      <c r="D103" t="s">
        <v>246</v>
      </c>
      <c r="E103" t="s">
        <v>12</v>
      </c>
      <c r="F103" t="s">
        <v>13</v>
      </c>
      <c r="G103" t="s">
        <v>240</v>
      </c>
    </row>
    <row r="104">
      <c r="A104" s="3" t="str">
        <f>=HYPERLINK("#'STMT_UG_ALL_1Y_FTS'!A1", "STMT_UG_ALL_1Y_FTS")</f>
      </c>
      <c r="B104"/>
      <c r="C104"/>
      <c r="D104" t="s">
        <v>248</v>
      </c>
      <c r="E104" t="s">
        <v>12</v>
      </c>
      <c r="F104" t="s">
        <v>13</v>
      </c>
      <c r="G104" t="s">
        <v>14</v>
      </c>
    </row>
    <row r="105">
      <c r="A105" s="3" t="str">
        <f>=HYPERLINK("#'FTE_ALL_ALL_1Y_AREA_INT'!A1", "FTE_ALL_ALL_1Y_AREA_INT")</f>
      </c>
      <c r="B105" t="s">
        <v>250</v>
      </c>
      <c r="C105"/>
      <c r="D105" t="s">
        <v>251</v>
      </c>
      <c r="E105" t="s">
        <v>13</v>
      </c>
      <c r="F105" t="s">
        <v>13</v>
      </c>
      <c r="G105" t="s">
        <v>14</v>
      </c>
    </row>
    <row r="106">
      <c r="A106" s="3" t="str">
        <f>=HYPERLINK("#'FTE_UG_ALL_5Y_HEPTYPE'!A1", "FTE_UG_ALL_5Y_HEPTYPE")</f>
      </c>
      <c r="B106"/>
      <c r="C106"/>
      <c r="D106" t="s">
        <v>253</v>
      </c>
      <c r="E106" t="s">
        <v>13</v>
      </c>
      <c r="F106" t="s">
        <v>13</v>
      </c>
      <c r="G106" t="s">
        <v>14</v>
      </c>
    </row>
    <row r="107">
      <c r="A107" s="3" t="str">
        <f>=HYPERLINK("#'FTS_ALL_ALL_1Y_E942'!A1", "FTS_ALL_ALL_1Y_E942")</f>
      </c>
      <c r="B107" t="s">
        <v>255</v>
      </c>
      <c r="C107"/>
      <c r="D107" t="s">
        <v>256</v>
      </c>
      <c r="E107" t="s">
        <v>13</v>
      </c>
      <c r="F107" t="s">
        <v>13</v>
      </c>
      <c r="G107" t="s">
        <v>257</v>
      </c>
    </row>
    <row r="108">
      <c r="A108" s="3" t="str">
        <f>=HYPERLINK("#'FTS_ALL_ALL_1Y_HEPTYPE'!A1", "FTS_ALL_ALL_1Y_HEPTYPE")</f>
      </c>
      <c r="B108" t="s">
        <v>259</v>
      </c>
      <c r="C108"/>
      <c r="D108" t="s">
        <v>260</v>
      </c>
      <c r="E108" t="s">
        <v>13</v>
      </c>
      <c r="F108" t="s">
        <v>13</v>
      </c>
      <c r="G108" t="s">
        <v>257</v>
      </c>
    </row>
    <row r="109">
      <c r="A109" s="3" t="str">
        <f>=HYPERLINK("#'FTS_UG_ALL_1Y_AREA'!A1", "FTS_UG_ALL_1Y_AREA")</f>
      </c>
      <c r="B109"/>
      <c r="C109"/>
      <c r="D109" t="s">
        <v>262</v>
      </c>
      <c r="E109" t="s">
        <v>12</v>
      </c>
      <c r="F109" t="s">
        <v>13</v>
      </c>
      <c r="G109" t="s">
        <v>257</v>
      </c>
    </row>
    <row r="110">
      <c r="A110" s="3" t="str">
        <f>=HYPERLINK("#'FTS_UG_ALL_1Y_SG'!A1", "FTS_UG_ALL_1Y_SG")</f>
      </c>
      <c r="B110"/>
      <c r="C110"/>
      <c r="D110" t="s">
        <v>264</v>
      </c>
      <c r="E110" t="s">
        <v>12</v>
      </c>
      <c r="F110" t="s">
        <v>13</v>
      </c>
      <c r="G110" t="s">
        <v>257</v>
      </c>
    </row>
    <row r="111">
      <c r="A111" s="3" t="str">
        <f>=HYPERLINK("#'FTSD_UG_ALL_1Y_BFOE'!A1", "FTSD_UG_ALL_1Y_BFOE")</f>
      </c>
      <c r="B111" t="s">
        <v>266</v>
      </c>
      <c r="C111" t="s">
        <v>267</v>
      </c>
      <c r="D111" t="s">
        <v>268</v>
      </c>
      <c r="E111" t="s">
        <v>12</v>
      </c>
      <c r="F111" t="s">
        <v>13</v>
      </c>
      <c r="G111" t="s">
        <v>257</v>
      </c>
    </row>
    <row r="112">
      <c r="A112" s="3" t="str">
        <f>=HYPERLINK("#'FTSD_UG_ALL_1Y_BFOE_INT'!A1", "FTSD_UG_ALL_1Y_BFOE_INT")</f>
      </c>
      <c r="B112" t="s">
        <v>270</v>
      </c>
      <c r="C112"/>
      <c r="D112" t="s">
        <v>271</v>
      </c>
      <c r="E112" t="s">
        <v>12</v>
      </c>
      <c r="F112" t="s">
        <v>13</v>
      </c>
      <c r="G112" t="s">
        <v>257</v>
      </c>
    </row>
    <row r="113">
      <c r="A113" s="3" t="str">
        <f>=HYPERLINK("#'LFT_PGC_ALL_1Y_E315'!A1", "LFT_PGC_ALL_1Y_E315")</f>
      </c>
      <c r="B113"/>
      <c r="C113"/>
      <c r="D113" t="s">
        <v>273</v>
      </c>
      <c r="E113" t="s">
        <v>23</v>
      </c>
      <c r="F113" t="s">
        <v>13</v>
      </c>
      <c r="G113" t="s">
        <v>111</v>
      </c>
    </row>
    <row r="114">
      <c r="A114" s="3" t="str">
        <f>=HYPERLINK("#'LFT_PGR_ALL_1Y_E315'!A1", "LFT_PGR_ALL_1Y_E315")</f>
      </c>
      <c r="B114"/>
      <c r="C114"/>
      <c r="D114" t="s">
        <v>275</v>
      </c>
      <c r="E114" t="s">
        <v>26</v>
      </c>
      <c r="F114" t="s">
        <v>13</v>
      </c>
      <c r="G114" t="s">
        <v>111</v>
      </c>
    </row>
    <row r="115">
      <c r="A115" s="3" t="str">
        <f>=HYPERLINK("#'LFT_UG_ALL_1Y_E315'!A1", "LFT_UG_ALL_1Y_E315")</f>
      </c>
      <c r="B115"/>
      <c r="C115"/>
      <c r="D115" t="s">
        <v>277</v>
      </c>
      <c r="E115" t="s">
        <v>12</v>
      </c>
      <c r="F115" t="s">
        <v>13</v>
      </c>
      <c r="G115" t="s">
        <v>111</v>
      </c>
    </row>
    <row r="116">
      <c r="A116" s="3" t="str">
        <f>=HYPERLINK("#'OCC_PGC_ALL_1Y_STMT2_E315'!A1", "OCC_PGC_ALL_1Y_STMT2_E315")</f>
      </c>
      <c r="B116" t="s">
        <v>279</v>
      </c>
      <c r="C116" t="s">
        <v>280</v>
      </c>
      <c r="D116" t="s">
        <v>281</v>
      </c>
      <c r="E116" t="s">
        <v>23</v>
      </c>
      <c r="F116" t="s">
        <v>13</v>
      </c>
      <c r="G116" t="s">
        <v>61</v>
      </c>
    </row>
    <row r="117">
      <c r="A117" s="3" t="str">
        <f>=HYPERLINK("#'OCC_PGC_ALL_1Y_STMT2_E942'!A1", "OCC_PGC_ALL_1Y_STMT2_E942")</f>
      </c>
      <c r="B117"/>
      <c r="C117"/>
      <c r="D117" t="s">
        <v>283</v>
      </c>
      <c r="E117" t="s">
        <v>23</v>
      </c>
      <c r="F117" t="s">
        <v>13</v>
      </c>
      <c r="G117" t="s">
        <v>61</v>
      </c>
    </row>
    <row r="118">
      <c r="A118" s="3" t="str">
        <f>=HYPERLINK("#'OCC_PGR_ALL_1Y_STMT2_E315'!A1", "OCC_PGR_ALL_1Y_STMT2_E315")</f>
      </c>
      <c r="B118" t="s">
        <v>279</v>
      </c>
      <c r="C118" t="s">
        <v>280</v>
      </c>
      <c r="D118" t="s">
        <v>285</v>
      </c>
      <c r="E118" t="s">
        <v>26</v>
      </c>
      <c r="F118" t="s">
        <v>13</v>
      </c>
      <c r="G118" t="s">
        <v>61</v>
      </c>
    </row>
    <row r="119">
      <c r="A119" s="3" t="str">
        <f>=HYPERLINK("#'OCC_PGR_ALL_1Y_STMT2_E942'!A1", "OCC_PGR_ALL_1Y_STMT2_E942")</f>
      </c>
      <c r="B119"/>
      <c r="C119"/>
      <c r="D119" t="s">
        <v>287</v>
      </c>
      <c r="E119" t="s">
        <v>26</v>
      </c>
      <c r="F119" t="s">
        <v>13</v>
      </c>
      <c r="G119" t="s">
        <v>61</v>
      </c>
    </row>
    <row r="120">
      <c r="A120" s="3" t="str">
        <f>=HYPERLINK("#'OCC_UG_ALL_1Y_STMT2_E315'!A1", "OCC_UG_ALL_1Y_STMT2_E315")</f>
      </c>
      <c r="B120" t="s">
        <v>279</v>
      </c>
      <c r="C120" t="s">
        <v>280</v>
      </c>
      <c r="D120" t="s">
        <v>289</v>
      </c>
      <c r="E120" t="s">
        <v>12</v>
      </c>
      <c r="F120" t="s">
        <v>13</v>
      </c>
      <c r="G120" t="s">
        <v>61</v>
      </c>
    </row>
    <row r="121">
      <c r="A121" s="3" t="str">
        <f>=HYPERLINK("#'OCC_UG_ALL_1Y_STMT2_E942'!A1", "OCC_UG_ALL_1Y_STMT2_E942")</f>
      </c>
      <c r="B121"/>
      <c r="C121"/>
      <c r="D121" t="s">
        <v>291</v>
      </c>
      <c r="E121" t="s">
        <v>12</v>
      </c>
      <c r="F121" t="s">
        <v>13</v>
      </c>
      <c r="G121" t="s">
        <v>61</v>
      </c>
    </row>
    <row r="122">
      <c r="A122" s="3" t="str">
        <f>=HYPERLINK("#'OCCF_PGC_ALL_1Y_BFOE'!A1", "OCCF_PGC_ALL_1Y_BFOE")</f>
      </c>
      <c r="B122"/>
      <c r="C122"/>
      <c r="D122" t="s">
        <v>293</v>
      </c>
      <c r="E122" t="s">
        <v>23</v>
      </c>
      <c r="F122" t="s">
        <v>13</v>
      </c>
      <c r="G122" t="s">
        <v>61</v>
      </c>
    </row>
    <row r="123">
      <c r="A123" s="3" t="str">
        <f>=HYPERLINK("#'OCCF_PGR_ALL_1Y_BFOE'!A1", "OCCF_PGR_ALL_1Y_BFOE")</f>
      </c>
      <c r="B123"/>
      <c r="C123"/>
      <c r="D123" t="s">
        <v>295</v>
      </c>
      <c r="E123" t="s">
        <v>26</v>
      </c>
      <c r="F123" t="s">
        <v>13</v>
      </c>
      <c r="G123" t="s">
        <v>61</v>
      </c>
    </row>
    <row r="124">
      <c r="A124" s="3" t="str">
        <f>=HYPERLINK("#'OCCF_UG_ALL_1Y_BFOE'!A1", "OCCF_UG_ALL_1Y_BFOE")</f>
      </c>
      <c r="B124"/>
      <c r="C124"/>
      <c r="D124" t="s">
        <v>297</v>
      </c>
      <c r="E124" t="s">
        <v>12</v>
      </c>
      <c r="F124" t="s">
        <v>13</v>
      </c>
      <c r="G124" t="s">
        <v>61</v>
      </c>
    </row>
    <row r="125">
      <c r="A125" s="3" t="str">
        <f>=HYPERLINK("#'OCCO_PGC_ALL_1Y_BFOE'!A1", "OCCO_PGC_ALL_1Y_BFOE")</f>
      </c>
      <c r="B125"/>
      <c r="C125"/>
      <c r="D125" t="s">
        <v>299</v>
      </c>
      <c r="E125" t="s">
        <v>23</v>
      </c>
      <c r="F125" t="s">
        <v>13</v>
      </c>
      <c r="G125" t="s">
        <v>61</v>
      </c>
    </row>
    <row r="126">
      <c r="A126" s="3" t="str">
        <f>=HYPERLINK("#'OCCO_PGR_ALL_1Y_BFOE'!A1", "OCCO_PGR_ALL_1Y_BFOE")</f>
      </c>
      <c r="B126"/>
      <c r="C126"/>
      <c r="D126" t="s">
        <v>301</v>
      </c>
      <c r="E126" t="s">
        <v>26</v>
      </c>
      <c r="F126" t="s">
        <v>13</v>
      </c>
      <c r="G126" t="s">
        <v>61</v>
      </c>
    </row>
    <row r="127">
      <c r="A127" s="3" t="str">
        <f>=HYPERLINK("#'OCCO_UG_ALL_1Y_BFOE'!A1", "OCCO_UG_ALL_1Y_BFOE")</f>
      </c>
      <c r="B127"/>
      <c r="C127"/>
      <c r="D127" t="s">
        <v>303</v>
      </c>
      <c r="E127" t="s">
        <v>12</v>
      </c>
      <c r="F127" t="s">
        <v>13</v>
      </c>
      <c r="G127" t="s">
        <v>61</v>
      </c>
    </row>
    <row r="128">
      <c r="A128" s="3" t="str">
        <f>=HYPERLINK("#'PREFMHRS_PGC_ALL_1Y_E315'!A1", "PREFMHRS_PGC_ALL_1Y_E315")</f>
      </c>
      <c r="B128"/>
      <c r="C128"/>
      <c r="D128" t="s">
        <v>305</v>
      </c>
      <c r="E128" t="s">
        <v>23</v>
      </c>
      <c r="F128" t="s">
        <v>13</v>
      </c>
      <c r="G128" t="s">
        <v>14</v>
      </c>
    </row>
    <row r="129">
      <c r="A129" s="3" t="str">
        <f>=HYPERLINK("#'PREFMHRS_PGC_ALL_1Y_E942'!A1", "PREFMHRS_PGC_ALL_1Y_E942")</f>
      </c>
      <c r="B129" t="s">
        <v>307</v>
      </c>
      <c r="C129"/>
      <c r="D129" t="s">
        <v>308</v>
      </c>
      <c r="E129" t="s">
        <v>23</v>
      </c>
      <c r="F129" t="s">
        <v>13</v>
      </c>
      <c r="G129" t="s">
        <v>14</v>
      </c>
    </row>
    <row r="130">
      <c r="A130" s="3" t="str">
        <f>=HYPERLINK("#'PREFMHRS_PGR_ALL_1Y_E315'!A1", "PREFMHRS_PGR_ALL_1Y_E315")</f>
      </c>
      <c r="B130"/>
      <c r="C130"/>
      <c r="D130" t="s">
        <v>310</v>
      </c>
      <c r="E130" t="s">
        <v>26</v>
      </c>
      <c r="F130" t="s">
        <v>13</v>
      </c>
      <c r="G130" t="s">
        <v>14</v>
      </c>
    </row>
    <row r="131">
      <c r="A131" s="3" t="str">
        <f>=HYPERLINK("#'PREFMHRS_PGR_ALL_1Y_E942'!A1", "PREFMHRS_PGR_ALL_1Y_E942")</f>
      </c>
      <c r="B131" t="s">
        <v>307</v>
      </c>
      <c r="C131"/>
      <c r="D131" t="s">
        <v>312</v>
      </c>
      <c r="E131" t="s">
        <v>26</v>
      </c>
      <c r="F131" t="s">
        <v>13</v>
      </c>
      <c r="G131" t="s">
        <v>14</v>
      </c>
    </row>
    <row r="132">
      <c r="A132" s="3" t="str">
        <f>=HYPERLINK("#'PREFMHRS_UG_ALL_1Y_E315'!A1", "PREFMHRS_UG_ALL_1Y_E315")</f>
      </c>
      <c r="B132" t="s">
        <v>314</v>
      </c>
      <c r="C132"/>
      <c r="D132" t="s">
        <v>315</v>
      </c>
      <c r="E132" t="s">
        <v>12</v>
      </c>
      <c r="F132" t="s">
        <v>13</v>
      </c>
      <c r="G132" t="s">
        <v>14</v>
      </c>
    </row>
    <row r="133">
      <c r="A133" s="3" t="str">
        <f>=HYPERLINK("#'PREFMHRS_UG_ALL_1Y_E942'!A1", "PREFMHRS_UG_ALL_1Y_E942")</f>
      </c>
      <c r="B133"/>
      <c r="C133"/>
      <c r="D133" t="s">
        <v>317</v>
      </c>
      <c r="E133" t="s">
        <v>12</v>
      </c>
      <c r="F133" t="s">
        <v>13</v>
      </c>
      <c r="G133" t="s">
        <v>14</v>
      </c>
    </row>
    <row r="134">
      <c r="A134" s="3" t="str">
        <f>=HYPERLINK("#'RSNOMORE_PGC_ALL_1Y_STMT_E315'!A1", "RSNOMORE_PGC_ALL_1Y_STMT_E315")</f>
      </c>
      <c r="B134"/>
      <c r="C134"/>
      <c r="D134" t="s">
        <v>319</v>
      </c>
      <c r="E134" t="s">
        <v>23</v>
      </c>
      <c r="F134" t="s">
        <v>13</v>
      </c>
      <c r="G134" t="s">
        <v>76</v>
      </c>
    </row>
    <row r="135">
      <c r="A135" s="3" t="str">
        <f>=HYPERLINK("#'RSNOMORE_PGC_ALL_1Y_STMT_E942'!A1", "RSNOMORE_PGC_ALL_1Y_STMT_E942")</f>
      </c>
      <c r="B135"/>
      <c r="C135"/>
      <c r="D135" t="s">
        <v>321</v>
      </c>
      <c r="E135" t="s">
        <v>23</v>
      </c>
      <c r="F135" t="s">
        <v>13</v>
      </c>
      <c r="G135" t="s">
        <v>76</v>
      </c>
    </row>
    <row r="136">
      <c r="A136" s="3" t="str">
        <f>=HYPERLINK("#'RSNOMORE_PGR_ALL_1Y_STMT_E315'!A1", "RSNOMORE_PGR_ALL_1Y_STMT_E315")</f>
      </c>
      <c r="B136"/>
      <c r="C136"/>
      <c r="D136" t="s">
        <v>323</v>
      </c>
      <c r="E136" t="s">
        <v>26</v>
      </c>
      <c r="F136" t="s">
        <v>13</v>
      </c>
      <c r="G136" t="s">
        <v>76</v>
      </c>
    </row>
    <row r="137">
      <c r="A137" s="3" t="str">
        <f>=HYPERLINK("#'RSNOMORE_PGR_ALL_1Y_STMT_E942'!A1", "RSNOMORE_PGR_ALL_1Y_STMT_E942")</f>
      </c>
      <c r="B137"/>
      <c r="C137"/>
      <c r="D137" t="s">
        <v>325</v>
      </c>
      <c r="E137" t="s">
        <v>26</v>
      </c>
      <c r="F137" t="s">
        <v>13</v>
      </c>
      <c r="G137" t="s">
        <v>76</v>
      </c>
    </row>
    <row r="138">
      <c r="A138" s="3" t="str">
        <f>=HYPERLINK("#'RSNOMORE_UG_ALL_1Y_STMT_E315'!A1", "RSNOMORE_UG_ALL_1Y_STMT_E315")</f>
      </c>
      <c r="B138"/>
      <c r="C138"/>
      <c r="D138" t="s">
        <v>327</v>
      </c>
      <c r="E138" t="s">
        <v>12</v>
      </c>
      <c r="F138" t="s">
        <v>13</v>
      </c>
      <c r="G138" t="s">
        <v>76</v>
      </c>
    </row>
    <row r="139">
      <c r="A139" s="3" t="str">
        <f>=HYPERLINK("#'RSNOMORE_UG_ALL_1Y_STMT_E942'!A1", "RSNOMORE_UG_ALL_1Y_STMT_E942")</f>
      </c>
      <c r="B139"/>
      <c r="C139"/>
      <c r="D139" t="s">
        <v>329</v>
      </c>
      <c r="E139" t="s">
        <v>12</v>
      </c>
      <c r="F139" t="s">
        <v>13</v>
      </c>
      <c r="G139" t="s">
        <v>76</v>
      </c>
    </row>
    <row r="140">
      <c r="A140" s="3" t="str">
        <f>=HYPERLINK("#'STMT_ALL_ALL_1Y_E942'!A1", "STMT_ALL_ALL_1Y_E942")</f>
      </c>
      <c r="B140" t="s">
        <v>331</v>
      </c>
      <c r="C140"/>
      <c r="D140" t="s">
        <v>332</v>
      </c>
      <c r="E140" t="s">
        <v>13</v>
      </c>
      <c r="F140" t="s">
        <v>13</v>
      </c>
      <c r="G140" t="s">
        <v>14</v>
      </c>
    </row>
    <row r="141">
      <c r="A141" s="3" t="str">
        <f>=HYPERLINK("#'STMT_PGC_ALL_1Y_E315'!A1", "STMT_PGC_ALL_1Y_E315")</f>
      </c>
      <c r="B141"/>
      <c r="C141"/>
      <c r="D141" t="s">
        <v>334</v>
      </c>
      <c r="E141" t="s">
        <v>23</v>
      </c>
      <c r="F141" t="s">
        <v>13</v>
      </c>
      <c r="G141" t="s">
        <v>14</v>
      </c>
    </row>
    <row r="142">
      <c r="A142" s="3" t="str">
        <f>=HYPERLINK("#'STMT_PGC_ALL_1Y_HEPTYPE'!A1", "STMT_PGC_ALL_1Y_HEPTYPE")</f>
      </c>
      <c r="B142" t="s">
        <v>259</v>
      </c>
      <c r="C142"/>
      <c r="D142" t="s">
        <v>336</v>
      </c>
      <c r="E142" t="s">
        <v>23</v>
      </c>
      <c r="F142" t="s">
        <v>13</v>
      </c>
      <c r="G142" t="s">
        <v>14</v>
      </c>
    </row>
    <row r="143">
      <c r="A143" s="3" t="str">
        <f>=HYPERLINK("#'STMT_PGC_ALL_1Y_SG'!A1", "STMT_PGC_ALL_1Y_SG")</f>
      </c>
      <c r="B143" t="s">
        <v>338</v>
      </c>
      <c r="C143"/>
      <c r="D143" t="s">
        <v>339</v>
      </c>
      <c r="E143" t="s">
        <v>23</v>
      </c>
      <c r="F143" t="s">
        <v>13</v>
      </c>
      <c r="G143" t="s">
        <v>14</v>
      </c>
    </row>
    <row r="144">
      <c r="A144" s="3" t="str">
        <f>=HYPERLINK("#'STMT_PGR_ALL_1Y_E315'!A1", "STMT_PGR_ALL_1Y_E315")</f>
      </c>
      <c r="B144"/>
      <c r="C144"/>
      <c r="D144" t="s">
        <v>341</v>
      </c>
      <c r="E144" t="s">
        <v>26</v>
      </c>
      <c r="F144" t="s">
        <v>13</v>
      </c>
      <c r="G144" t="s">
        <v>14</v>
      </c>
    </row>
    <row r="145">
      <c r="A145" s="3" t="str">
        <f>=HYPERLINK("#'STMT_PGR_ALL_1Y_HEPTYPE'!A1", "STMT_PGR_ALL_1Y_HEPTYPE")</f>
      </c>
      <c r="B145"/>
      <c r="C145"/>
      <c r="D145" t="s">
        <v>343</v>
      </c>
      <c r="E145" t="s">
        <v>26</v>
      </c>
      <c r="F145" t="s">
        <v>13</v>
      </c>
      <c r="G145" t="s">
        <v>14</v>
      </c>
    </row>
    <row r="146">
      <c r="A146" s="3" t="str">
        <f>=HYPERLINK("#'STMT_PGR_ALL_1Y_SG'!A1", "STMT_PGR_ALL_1Y_SG")</f>
      </c>
      <c r="B146" t="s">
        <v>338</v>
      </c>
      <c r="C146"/>
      <c r="D146" t="s">
        <v>345</v>
      </c>
      <c r="E146" t="s">
        <v>26</v>
      </c>
      <c r="F146" t="s">
        <v>13</v>
      </c>
      <c r="G146" t="s">
        <v>14</v>
      </c>
    </row>
    <row r="147">
      <c r="A147" s="3" t="str">
        <f>=HYPERLINK("#'STMT_UG_ALL_1Y_E315'!A1", "STMT_UG_ALL_1Y_E315")</f>
      </c>
      <c r="B147"/>
      <c r="C147" t="s">
        <v>347</v>
      </c>
      <c r="D147" t="s">
        <v>348</v>
      </c>
      <c r="E147" t="s">
        <v>12</v>
      </c>
      <c r="F147" t="s">
        <v>13</v>
      </c>
      <c r="G147" t="s">
        <v>14</v>
      </c>
    </row>
    <row r="148">
      <c r="A148" s="3" t="str">
        <f>=HYPERLINK("#'STMT_UG_ALL_1Y_HEPTYPE'!A1", "STMT_UG_ALL_1Y_HEPTYPE")</f>
      </c>
      <c r="B148" t="s">
        <v>259</v>
      </c>
      <c r="C148"/>
      <c r="D148" t="s">
        <v>350</v>
      </c>
      <c r="E148" t="s">
        <v>12</v>
      </c>
      <c r="F148" t="s">
        <v>13</v>
      </c>
      <c r="G148" t="s">
        <v>14</v>
      </c>
    </row>
    <row r="149">
      <c r="A149" s="3" t="str">
        <f>=HYPERLINK("#'STMT_UG_ALL_1Y_SG'!A1", "STMT_UG_ALL_1Y_SG")</f>
      </c>
      <c r="B149" t="s">
        <v>352</v>
      </c>
      <c r="C149"/>
      <c r="D149" t="s">
        <v>353</v>
      </c>
      <c r="E149" t="s">
        <v>12</v>
      </c>
      <c r="F149" t="s">
        <v>13</v>
      </c>
      <c r="G149" t="s">
        <v>14</v>
      </c>
    </row>
  </sheetData>
  <autoFilter ref="A3:G3"/>
  <pageMargins left="0.7" right="0.7" top="0.75" bottom="0.75" header="0.3" footer="0.3"/>
  <pageSetup paperSize="9" orientation="portrait" horizontalDpi="300" verticalDpi="300"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61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35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  <c r="G4" s="2" t="s">
        <v>513</v>
      </c>
      <c r="H4" s="2" t="s">
        <v>514</v>
      </c>
      <c r="I4" s="2" t="s">
        <v>515</v>
      </c>
      <c r="J4" s="2" t="s">
        <v>516</v>
      </c>
    </row>
    <row r="5">
      <c r="A5" s="5" t="s">
        <v>384</v>
      </c>
      <c r="B5" t="s">
        <v>691</v>
      </c>
      <c r="C5" t="s">
        <v>692</v>
      </c>
      <c r="D5" t="s">
        <v>468</v>
      </c>
      <c r="E5" t="s">
        <v>419</v>
      </c>
      <c r="F5" t="s">
        <v>672</v>
      </c>
      <c r="G5" t="s">
        <v>693</v>
      </c>
      <c r="H5" t="s">
        <v>399</v>
      </c>
      <c r="I5" t="s">
        <v>614</v>
      </c>
      <c r="J5" t="s">
        <v>527</v>
      </c>
    </row>
    <row r="6">
      <c r="A6" s="5" t="s">
        <v>384</v>
      </c>
      <c r="B6" t="s">
        <v>694</v>
      </c>
      <c r="C6" t="s">
        <v>695</v>
      </c>
      <c r="D6" t="s">
        <v>392</v>
      </c>
      <c r="E6" t="s">
        <v>517</v>
      </c>
      <c r="F6" t="s">
        <v>534</v>
      </c>
      <c r="G6" t="s">
        <v>658</v>
      </c>
      <c r="H6" t="s">
        <v>415</v>
      </c>
      <c r="I6" t="s">
        <v>568</v>
      </c>
      <c r="J6" t="s">
        <v>696</v>
      </c>
    </row>
    <row r="7">
      <c r="A7" s="5" t="s">
        <v>384</v>
      </c>
      <c r="B7" t="s">
        <v>697</v>
      </c>
      <c r="C7" t="s">
        <v>698</v>
      </c>
      <c r="D7" t="s">
        <v>699</v>
      </c>
      <c r="E7" t="s">
        <v>615</v>
      </c>
      <c r="F7" t="s">
        <v>402</v>
      </c>
      <c r="G7" t="s">
        <v>449</v>
      </c>
      <c r="H7" t="s">
        <v>401</v>
      </c>
      <c r="I7" t="s">
        <v>700</v>
      </c>
      <c r="J7" t="s">
        <v>581</v>
      </c>
    </row>
    <row r="8">
      <c r="A8" s="5" t="s">
        <v>384</v>
      </c>
      <c r="B8" t="s">
        <v>701</v>
      </c>
      <c r="C8" t="s">
        <v>460</v>
      </c>
      <c r="D8" t="s">
        <v>472</v>
      </c>
      <c r="E8" t="s">
        <v>702</v>
      </c>
      <c r="F8" t="s">
        <v>367</v>
      </c>
      <c r="G8" t="s">
        <v>483</v>
      </c>
      <c r="H8" t="s">
        <v>703</v>
      </c>
      <c r="I8" t="s">
        <v>704</v>
      </c>
      <c r="J8" t="s">
        <v>617</v>
      </c>
    </row>
    <row r="9">
      <c r="A9" s="5" t="s">
        <v>391</v>
      </c>
      <c r="B9" t="s">
        <v>391</v>
      </c>
      <c r="C9" t="s">
        <v>705</v>
      </c>
      <c r="D9" t="s">
        <v>520</v>
      </c>
      <c r="E9" t="s">
        <v>706</v>
      </c>
      <c r="F9" t="s">
        <v>535</v>
      </c>
      <c r="G9" t="s">
        <v>438</v>
      </c>
      <c r="H9" t="s">
        <v>432</v>
      </c>
      <c r="I9" t="s">
        <v>564</v>
      </c>
      <c r="J9" t="s">
        <v>565</v>
      </c>
    </row>
    <row r="10">
      <c r="A10" s="5" t="s">
        <v>396</v>
      </c>
      <c r="B10" t="s">
        <v>707</v>
      </c>
      <c r="C10" t="s">
        <v>708</v>
      </c>
      <c r="D10" t="s">
        <v>584</v>
      </c>
      <c r="E10" t="s">
        <v>359</v>
      </c>
      <c r="F10" t="s">
        <v>414</v>
      </c>
      <c r="G10" t="s">
        <v>534</v>
      </c>
      <c r="H10" t="s">
        <v>584</v>
      </c>
      <c r="I10" t="s">
        <v>617</v>
      </c>
      <c r="J10" t="s">
        <v>537</v>
      </c>
    </row>
    <row r="11">
      <c r="A11" s="5" t="s">
        <v>396</v>
      </c>
      <c r="B11" t="s">
        <v>709</v>
      </c>
      <c r="C11" t="s">
        <v>710</v>
      </c>
      <c r="D11" t="s">
        <v>400</v>
      </c>
      <c r="E11" t="s">
        <v>574</v>
      </c>
      <c r="F11" t="s">
        <v>595</v>
      </c>
      <c r="G11" t="s">
        <v>457</v>
      </c>
      <c r="H11" t="s">
        <v>628</v>
      </c>
      <c r="I11" t="s">
        <v>711</v>
      </c>
      <c r="J11" t="s">
        <v>537</v>
      </c>
    </row>
    <row r="12">
      <c r="A12" s="5" t="s">
        <v>396</v>
      </c>
      <c r="B12" t="s">
        <v>712</v>
      </c>
      <c r="C12" t="s">
        <v>713</v>
      </c>
      <c r="D12" t="s">
        <v>541</v>
      </c>
      <c r="E12" t="s">
        <v>714</v>
      </c>
      <c r="F12" t="s">
        <v>478</v>
      </c>
      <c r="G12" t="s">
        <v>567</v>
      </c>
      <c r="H12" t="s">
        <v>715</v>
      </c>
      <c r="I12" t="s">
        <v>568</v>
      </c>
      <c r="J12" t="s">
        <v>626</v>
      </c>
    </row>
    <row r="13">
      <c r="A13" s="5" t="s">
        <v>396</v>
      </c>
      <c r="B13" t="s">
        <v>716</v>
      </c>
      <c r="C13" t="s">
        <v>717</v>
      </c>
      <c r="D13" t="s">
        <v>669</v>
      </c>
      <c r="E13" t="s">
        <v>718</v>
      </c>
      <c r="F13" t="s">
        <v>669</v>
      </c>
      <c r="G13" t="s">
        <v>457</v>
      </c>
      <c r="H13" t="s">
        <v>452</v>
      </c>
      <c r="I13" t="s">
        <v>719</v>
      </c>
      <c r="J13" t="s">
        <v>720</v>
      </c>
    </row>
    <row r="14">
      <c r="A14" s="5" t="s">
        <v>396</v>
      </c>
      <c r="B14" t="s">
        <v>721</v>
      </c>
      <c r="C14" t="s">
        <v>722</v>
      </c>
      <c r="D14" t="s">
        <v>534</v>
      </c>
      <c r="E14" t="s">
        <v>578</v>
      </c>
      <c r="F14" t="s">
        <v>476</v>
      </c>
      <c r="G14" t="s">
        <v>588</v>
      </c>
      <c r="H14" t="s">
        <v>425</v>
      </c>
      <c r="I14" t="s">
        <v>568</v>
      </c>
      <c r="J14" t="s">
        <v>537</v>
      </c>
    </row>
    <row r="15">
      <c r="A15" s="5" t="s">
        <v>396</v>
      </c>
      <c r="B15" t="s">
        <v>723</v>
      </c>
      <c r="C15" t="s">
        <v>467</v>
      </c>
      <c r="D15" t="s">
        <v>439</v>
      </c>
      <c r="E15" t="s">
        <v>419</v>
      </c>
      <c r="F15" t="s">
        <v>673</v>
      </c>
      <c r="G15" t="s">
        <v>524</v>
      </c>
      <c r="H15" t="s">
        <v>430</v>
      </c>
      <c r="I15" t="s">
        <v>585</v>
      </c>
      <c r="J15" t="s">
        <v>724</v>
      </c>
    </row>
    <row r="16">
      <c r="A16" s="5" t="s">
        <v>403</v>
      </c>
      <c r="B16" t="s">
        <v>725</v>
      </c>
      <c r="C16" t="s">
        <v>726</v>
      </c>
      <c r="D16" t="s">
        <v>430</v>
      </c>
      <c r="E16" t="s">
        <v>727</v>
      </c>
      <c r="F16" t="s">
        <v>427</v>
      </c>
      <c r="G16" t="s">
        <v>547</v>
      </c>
      <c r="H16" t="s">
        <v>414</v>
      </c>
      <c r="I16" t="s">
        <v>728</v>
      </c>
      <c r="J16" t="s">
        <v>522</v>
      </c>
    </row>
    <row r="17">
      <c r="A17" s="5" t="s">
        <v>403</v>
      </c>
      <c r="B17" t="s">
        <v>729</v>
      </c>
      <c r="C17" t="s">
        <v>699</v>
      </c>
      <c r="D17" t="s">
        <v>474</v>
      </c>
      <c r="E17" t="s">
        <v>475</v>
      </c>
      <c r="F17" t="s">
        <v>390</v>
      </c>
      <c r="G17" t="s">
        <v>674</v>
      </c>
      <c r="H17" t="s">
        <v>674</v>
      </c>
      <c r="I17" t="s">
        <v>730</v>
      </c>
      <c r="J17" t="s">
        <v>558</v>
      </c>
    </row>
    <row r="18">
      <c r="A18" s="5" t="s">
        <v>410</v>
      </c>
      <c r="B18" t="s">
        <v>731</v>
      </c>
      <c r="C18" t="s">
        <v>732</v>
      </c>
      <c r="D18" t="s">
        <v>412</v>
      </c>
      <c r="E18" t="s">
        <v>399</v>
      </c>
      <c r="F18" t="s">
        <v>567</v>
      </c>
      <c r="G18" t="s">
        <v>583</v>
      </c>
      <c r="H18" t="s">
        <v>583</v>
      </c>
      <c r="I18" t="s">
        <v>592</v>
      </c>
      <c r="J18" t="s">
        <v>522</v>
      </c>
    </row>
    <row r="19">
      <c r="A19" s="5" t="s">
        <v>410</v>
      </c>
      <c r="B19" t="s">
        <v>733</v>
      </c>
      <c r="C19" t="s">
        <v>734</v>
      </c>
      <c r="D19" t="s">
        <v>412</v>
      </c>
      <c r="E19" t="s">
        <v>727</v>
      </c>
      <c r="F19" t="s">
        <v>538</v>
      </c>
      <c r="G19" t="s">
        <v>452</v>
      </c>
      <c r="H19" t="s">
        <v>427</v>
      </c>
      <c r="I19" t="s">
        <v>526</v>
      </c>
      <c r="J19" t="s">
        <v>735</v>
      </c>
    </row>
    <row r="20">
      <c r="A20" s="5" t="s">
        <v>416</v>
      </c>
      <c r="B20" t="s">
        <v>416</v>
      </c>
      <c r="C20" t="s">
        <v>736</v>
      </c>
      <c r="D20" t="s">
        <v>418</v>
      </c>
      <c r="E20" t="s">
        <v>421</v>
      </c>
      <c r="F20" t="s">
        <v>457</v>
      </c>
      <c r="G20" t="s">
        <v>478</v>
      </c>
      <c r="H20" t="s">
        <v>422</v>
      </c>
      <c r="I20" t="s">
        <v>737</v>
      </c>
      <c r="J20" t="s">
        <v>738</v>
      </c>
    </row>
    <row r="21">
      <c r="A21" s="5" t="s">
        <v>416</v>
      </c>
      <c r="B21" t="s">
        <v>739</v>
      </c>
      <c r="C21" t="s">
        <v>736</v>
      </c>
      <c r="D21" t="s">
        <v>570</v>
      </c>
      <c r="E21" t="s">
        <v>479</v>
      </c>
      <c r="F21" t="s">
        <v>538</v>
      </c>
      <c r="G21" t="s">
        <v>427</v>
      </c>
      <c r="H21" t="s">
        <v>595</v>
      </c>
      <c r="I21" t="s">
        <v>740</v>
      </c>
      <c r="J21" t="s">
        <v>741</v>
      </c>
    </row>
    <row r="22">
      <c r="A22" s="5" t="s">
        <v>423</v>
      </c>
      <c r="B22" t="s">
        <v>423</v>
      </c>
      <c r="C22" t="s">
        <v>465</v>
      </c>
      <c r="D22" t="s">
        <v>525</v>
      </c>
      <c r="E22" t="s">
        <v>578</v>
      </c>
      <c r="F22" t="s">
        <v>579</v>
      </c>
      <c r="G22" t="s">
        <v>579</v>
      </c>
      <c r="H22" t="s">
        <v>472</v>
      </c>
      <c r="I22" t="s">
        <v>742</v>
      </c>
      <c r="J22" t="s">
        <v>540</v>
      </c>
    </row>
    <row r="23">
      <c r="A23" s="5" t="s">
        <v>423</v>
      </c>
      <c r="B23" t="s">
        <v>428</v>
      </c>
      <c r="C23" t="s">
        <v>429</v>
      </c>
      <c r="D23" t="s">
        <v>430</v>
      </c>
      <c r="E23" t="s">
        <v>583</v>
      </c>
      <c r="F23" t="s">
        <v>455</v>
      </c>
      <c r="G23" t="s">
        <v>584</v>
      </c>
      <c r="H23" t="s">
        <v>455</v>
      </c>
      <c r="I23" t="s">
        <v>585</v>
      </c>
      <c r="J23" t="s">
        <v>586</v>
      </c>
    </row>
    <row r="24">
      <c r="A24" s="5" t="s">
        <v>433</v>
      </c>
      <c r="B24" t="s">
        <v>433</v>
      </c>
      <c r="C24" t="s">
        <v>434</v>
      </c>
      <c r="D24" t="s">
        <v>431</v>
      </c>
      <c r="E24" t="s">
        <v>436</v>
      </c>
      <c r="F24" t="s">
        <v>587</v>
      </c>
      <c r="G24" t="s">
        <v>588</v>
      </c>
      <c r="H24" t="s">
        <v>476</v>
      </c>
      <c r="I24" t="s">
        <v>589</v>
      </c>
      <c r="J24" t="s">
        <v>590</v>
      </c>
    </row>
    <row r="25">
      <c r="A25" s="5" t="s">
        <v>437</v>
      </c>
      <c r="B25" t="s">
        <v>437</v>
      </c>
      <c r="C25" t="s">
        <v>409</v>
      </c>
      <c r="D25" t="s">
        <v>438</v>
      </c>
      <c r="E25" t="s">
        <v>570</v>
      </c>
      <c r="F25" t="s">
        <v>567</v>
      </c>
      <c r="G25" t="s">
        <v>455</v>
      </c>
      <c r="H25" t="s">
        <v>400</v>
      </c>
      <c r="I25" t="s">
        <v>549</v>
      </c>
      <c r="J25" t="s">
        <v>591</v>
      </c>
    </row>
    <row r="26">
      <c r="A26" s="5" t="s">
        <v>441</v>
      </c>
      <c r="B26" t="s">
        <v>441</v>
      </c>
      <c r="C26" t="s">
        <v>393</v>
      </c>
      <c r="D26" t="s">
        <v>438</v>
      </c>
      <c r="E26" t="s">
        <v>666</v>
      </c>
      <c r="F26" t="s">
        <v>535</v>
      </c>
      <c r="G26" t="s">
        <v>601</v>
      </c>
      <c r="H26" t="s">
        <v>480</v>
      </c>
      <c r="I26" t="s">
        <v>592</v>
      </c>
      <c r="J26" t="s">
        <v>593</v>
      </c>
    </row>
    <row r="27">
      <c r="A27" s="5" t="s">
        <v>443</v>
      </c>
      <c r="B27" t="s">
        <v>743</v>
      </c>
      <c r="C27" t="s">
        <v>426</v>
      </c>
      <c r="D27" t="s">
        <v>584</v>
      </c>
      <c r="E27" t="s">
        <v>643</v>
      </c>
      <c r="F27" t="s">
        <v>669</v>
      </c>
      <c r="G27" t="s">
        <v>666</v>
      </c>
      <c r="H27" t="s">
        <v>567</v>
      </c>
      <c r="I27" t="s">
        <v>585</v>
      </c>
      <c r="J27" t="s">
        <v>527</v>
      </c>
    </row>
    <row r="28">
      <c r="A28" s="5" t="s">
        <v>443</v>
      </c>
      <c r="B28" t="s">
        <v>744</v>
      </c>
      <c r="C28" t="s">
        <v>472</v>
      </c>
      <c r="D28" t="s">
        <v>745</v>
      </c>
      <c r="E28" t="s">
        <v>563</v>
      </c>
      <c r="F28" t="s">
        <v>640</v>
      </c>
      <c r="G28" t="s">
        <v>587</v>
      </c>
      <c r="H28" t="s">
        <v>439</v>
      </c>
      <c r="I28" t="s">
        <v>526</v>
      </c>
      <c r="J28" t="s">
        <v>746</v>
      </c>
    </row>
    <row r="29">
      <c r="A29" s="5" t="s">
        <v>448</v>
      </c>
      <c r="B29" t="s">
        <v>747</v>
      </c>
      <c r="C29" t="s">
        <v>748</v>
      </c>
      <c r="D29" t="s">
        <v>457</v>
      </c>
      <c r="E29" t="s">
        <v>578</v>
      </c>
      <c r="F29" t="s">
        <v>457</v>
      </c>
      <c r="G29" t="s">
        <v>538</v>
      </c>
      <c r="H29" t="s">
        <v>494</v>
      </c>
      <c r="I29" t="s">
        <v>749</v>
      </c>
      <c r="J29" t="s">
        <v>656</v>
      </c>
    </row>
    <row r="30">
      <c r="A30" s="5" t="s">
        <v>448</v>
      </c>
      <c r="B30" t="s">
        <v>750</v>
      </c>
      <c r="C30" t="s">
        <v>751</v>
      </c>
      <c r="D30" t="s">
        <v>455</v>
      </c>
      <c r="E30" t="s">
        <v>480</v>
      </c>
      <c r="F30" t="s">
        <v>567</v>
      </c>
      <c r="G30" t="s">
        <v>476</v>
      </c>
      <c r="H30" t="s">
        <v>570</v>
      </c>
      <c r="I30" t="s">
        <v>633</v>
      </c>
      <c r="J30" t="s">
        <v>752</v>
      </c>
    </row>
    <row r="31">
      <c r="A31" s="5" t="s">
        <v>448</v>
      </c>
      <c r="B31" t="s">
        <v>753</v>
      </c>
      <c r="C31" t="s">
        <v>754</v>
      </c>
      <c r="D31" t="s">
        <v>538</v>
      </c>
      <c r="E31" t="s">
        <v>424</v>
      </c>
      <c r="F31" t="s">
        <v>563</v>
      </c>
      <c r="G31" t="s">
        <v>567</v>
      </c>
      <c r="H31" t="s">
        <v>474</v>
      </c>
      <c r="I31" t="s">
        <v>568</v>
      </c>
      <c r="J31" t="s">
        <v>527</v>
      </c>
    </row>
    <row r="32">
      <c r="A32" s="5" t="s">
        <v>453</v>
      </c>
      <c r="B32" t="s">
        <v>755</v>
      </c>
      <c r="C32" t="s">
        <v>756</v>
      </c>
      <c r="D32" t="s">
        <v>439</v>
      </c>
      <c r="E32" t="s">
        <v>757</v>
      </c>
      <c r="F32" t="s">
        <v>674</v>
      </c>
      <c r="G32" t="s">
        <v>673</v>
      </c>
      <c r="H32" t="s">
        <v>400</v>
      </c>
      <c r="I32" t="s">
        <v>758</v>
      </c>
      <c r="J32" t="s">
        <v>522</v>
      </c>
    </row>
    <row r="33">
      <c r="A33" s="5" t="s">
        <v>453</v>
      </c>
      <c r="B33" t="s">
        <v>759</v>
      </c>
      <c r="C33" t="s">
        <v>760</v>
      </c>
      <c r="D33" t="s">
        <v>427</v>
      </c>
      <c r="E33" t="s">
        <v>717</v>
      </c>
      <c r="F33" t="s">
        <v>414</v>
      </c>
      <c r="G33" t="s">
        <v>476</v>
      </c>
      <c r="H33" t="s">
        <v>431</v>
      </c>
      <c r="I33" t="s">
        <v>761</v>
      </c>
      <c r="J33" t="s">
        <v>605</v>
      </c>
    </row>
    <row r="34">
      <c r="A34" s="5" t="s">
        <v>453</v>
      </c>
      <c r="B34" t="s">
        <v>762</v>
      </c>
      <c r="C34" t="s">
        <v>763</v>
      </c>
      <c r="D34" t="s">
        <v>442</v>
      </c>
      <c r="E34" t="s">
        <v>764</v>
      </c>
      <c r="F34" t="s">
        <v>476</v>
      </c>
      <c r="G34" t="s">
        <v>646</v>
      </c>
      <c r="H34" t="s">
        <v>436</v>
      </c>
      <c r="I34" t="s">
        <v>765</v>
      </c>
      <c r="J34" t="s">
        <v>522</v>
      </c>
    </row>
    <row r="35">
      <c r="A35" s="5" t="s">
        <v>453</v>
      </c>
      <c r="B35" t="s">
        <v>766</v>
      </c>
      <c r="C35" t="s">
        <v>545</v>
      </c>
      <c r="D35" t="s">
        <v>538</v>
      </c>
      <c r="E35" t="s">
        <v>488</v>
      </c>
      <c r="F35" t="s">
        <v>584</v>
      </c>
      <c r="G35" t="s">
        <v>425</v>
      </c>
      <c r="H35" t="s">
        <v>480</v>
      </c>
      <c r="I35" t="s">
        <v>526</v>
      </c>
      <c r="J35" t="s">
        <v>549</v>
      </c>
    </row>
    <row r="36">
      <c r="A36" s="5" t="s">
        <v>453</v>
      </c>
      <c r="B36" t="s">
        <v>767</v>
      </c>
      <c r="C36" t="s">
        <v>768</v>
      </c>
      <c r="D36" t="s">
        <v>398</v>
      </c>
      <c r="E36" t="s">
        <v>364</v>
      </c>
      <c r="F36" t="s">
        <v>439</v>
      </c>
      <c r="G36" t="s">
        <v>435</v>
      </c>
      <c r="H36" t="s">
        <v>435</v>
      </c>
      <c r="I36" t="s">
        <v>526</v>
      </c>
      <c r="J36" t="s">
        <v>537</v>
      </c>
    </row>
    <row r="37">
      <c r="A37" s="5" t="s">
        <v>453</v>
      </c>
      <c r="B37" t="s">
        <v>769</v>
      </c>
      <c r="C37" t="s">
        <v>770</v>
      </c>
      <c r="D37" t="s">
        <v>436</v>
      </c>
      <c r="E37" t="s">
        <v>771</v>
      </c>
      <c r="F37" t="s">
        <v>584</v>
      </c>
      <c r="G37" t="s">
        <v>535</v>
      </c>
      <c r="H37" t="s">
        <v>640</v>
      </c>
      <c r="I37" t="s">
        <v>526</v>
      </c>
      <c r="J37" t="s">
        <v>772</v>
      </c>
    </row>
    <row r="38">
      <c r="A38" s="5" t="s">
        <v>459</v>
      </c>
      <c r="B38" t="s">
        <v>773</v>
      </c>
      <c r="C38" t="s">
        <v>774</v>
      </c>
      <c r="D38" t="s">
        <v>472</v>
      </c>
      <c r="E38" t="s">
        <v>775</v>
      </c>
      <c r="F38" t="s">
        <v>424</v>
      </c>
      <c r="G38" t="s">
        <v>546</v>
      </c>
      <c r="H38" t="s">
        <v>400</v>
      </c>
      <c r="I38" t="s">
        <v>761</v>
      </c>
      <c r="J38" t="s">
        <v>527</v>
      </c>
    </row>
    <row r="39">
      <c r="A39" s="5" t="s">
        <v>459</v>
      </c>
      <c r="B39" t="s">
        <v>776</v>
      </c>
      <c r="C39" t="s">
        <v>777</v>
      </c>
      <c r="D39" t="s">
        <v>757</v>
      </c>
      <c r="E39" t="s">
        <v>754</v>
      </c>
      <c r="F39" t="s">
        <v>601</v>
      </c>
      <c r="G39" t="s">
        <v>421</v>
      </c>
      <c r="H39" t="s">
        <v>496</v>
      </c>
      <c r="I39" t="s">
        <v>778</v>
      </c>
      <c r="J39" t="s">
        <v>779</v>
      </c>
    </row>
    <row r="40">
      <c r="A40" s="5" t="s">
        <v>459</v>
      </c>
      <c r="B40" t="s">
        <v>780</v>
      </c>
      <c r="C40" t="s">
        <v>781</v>
      </c>
      <c r="D40" t="s">
        <v>612</v>
      </c>
      <c r="E40" t="s">
        <v>523</v>
      </c>
      <c r="F40" t="s">
        <v>442</v>
      </c>
      <c r="G40" t="s">
        <v>782</v>
      </c>
      <c r="H40" t="s">
        <v>407</v>
      </c>
      <c r="I40" t="s">
        <v>598</v>
      </c>
      <c r="J40" t="s">
        <v>522</v>
      </c>
    </row>
    <row r="41">
      <c r="A41" s="5" t="s">
        <v>466</v>
      </c>
      <c r="B41" t="s">
        <v>466</v>
      </c>
      <c r="C41" t="s">
        <v>467</v>
      </c>
      <c r="D41" t="s">
        <v>468</v>
      </c>
      <c r="E41" t="s">
        <v>451</v>
      </c>
      <c r="F41" t="s">
        <v>427</v>
      </c>
      <c r="G41" t="s">
        <v>563</v>
      </c>
      <c r="H41" t="s">
        <v>450</v>
      </c>
      <c r="I41" t="s">
        <v>604</v>
      </c>
      <c r="J41" t="s">
        <v>605</v>
      </c>
    </row>
    <row r="42">
      <c r="A42" s="5" t="s">
        <v>470</v>
      </c>
      <c r="B42" t="s">
        <v>470</v>
      </c>
      <c r="C42" t="s">
        <v>783</v>
      </c>
      <c r="D42" t="s">
        <v>655</v>
      </c>
      <c r="E42" t="s">
        <v>574</v>
      </c>
      <c r="F42" t="s">
        <v>571</v>
      </c>
      <c r="G42" t="s">
        <v>672</v>
      </c>
      <c r="H42" t="s">
        <v>608</v>
      </c>
      <c r="I42" t="s">
        <v>609</v>
      </c>
      <c r="J42" t="s">
        <v>522</v>
      </c>
    </row>
    <row r="43">
      <c r="A43" s="5" t="s">
        <v>784</v>
      </c>
      <c r="B43" t="s">
        <v>784</v>
      </c>
      <c r="C43" t="s">
        <v>785</v>
      </c>
      <c r="D43" t="s">
        <v>400</v>
      </c>
      <c r="E43" t="s">
        <v>786</v>
      </c>
      <c r="F43" t="s">
        <v>436</v>
      </c>
      <c r="G43" t="s">
        <v>567</v>
      </c>
      <c r="H43" t="s">
        <v>439</v>
      </c>
      <c r="I43" t="s">
        <v>572</v>
      </c>
      <c r="J43" t="s">
        <v>590</v>
      </c>
    </row>
    <row r="44">
      <c r="A44" s="5" t="s">
        <v>784</v>
      </c>
      <c r="B44" t="s">
        <v>787</v>
      </c>
      <c r="C44" t="s">
        <v>788</v>
      </c>
      <c r="D44" t="s">
        <v>475</v>
      </c>
      <c r="E44" t="s">
        <v>789</v>
      </c>
      <c r="F44" t="s">
        <v>608</v>
      </c>
      <c r="G44" t="s">
        <v>524</v>
      </c>
      <c r="H44" t="s">
        <v>412</v>
      </c>
      <c r="I44" t="s">
        <v>790</v>
      </c>
      <c r="J44" t="s">
        <v>791</v>
      </c>
    </row>
    <row r="45">
      <c r="A45" s="5" t="s">
        <v>481</v>
      </c>
      <c r="B45" t="s">
        <v>792</v>
      </c>
      <c r="C45" t="s">
        <v>482</v>
      </c>
      <c r="D45" t="s">
        <v>793</v>
      </c>
      <c r="E45" t="s">
        <v>794</v>
      </c>
      <c r="F45" t="s">
        <v>490</v>
      </c>
      <c r="G45" t="s">
        <v>607</v>
      </c>
      <c r="H45" t="s">
        <v>607</v>
      </c>
      <c r="I45" t="s">
        <v>795</v>
      </c>
      <c r="J45" t="s">
        <v>796</v>
      </c>
    </row>
    <row r="46">
      <c r="A46" s="5" t="s">
        <v>481</v>
      </c>
      <c r="B46" t="s">
        <v>797</v>
      </c>
      <c r="C46" t="s">
        <v>798</v>
      </c>
      <c r="D46" t="s">
        <v>658</v>
      </c>
      <c r="E46" t="s">
        <v>799</v>
      </c>
      <c r="F46" t="s">
        <v>415</v>
      </c>
      <c r="G46" t="s">
        <v>388</v>
      </c>
      <c r="H46" t="s">
        <v>800</v>
      </c>
      <c r="I46" t="s">
        <v>801</v>
      </c>
      <c r="J46" t="s">
        <v>604</v>
      </c>
    </row>
    <row r="47">
      <c r="A47" s="5" t="s">
        <v>486</v>
      </c>
      <c r="B47" t="s">
        <v>802</v>
      </c>
      <c r="C47" t="s">
        <v>803</v>
      </c>
      <c r="D47" t="s">
        <v>764</v>
      </c>
      <c r="E47" t="s">
        <v>804</v>
      </c>
      <c r="F47" t="s">
        <v>525</v>
      </c>
      <c r="G47" t="s">
        <v>364</v>
      </c>
      <c r="H47" t="s">
        <v>407</v>
      </c>
      <c r="I47" t="s">
        <v>805</v>
      </c>
      <c r="J47" t="s">
        <v>617</v>
      </c>
    </row>
    <row r="48">
      <c r="A48" s="5" t="s">
        <v>806</v>
      </c>
      <c r="B48" t="s">
        <v>807</v>
      </c>
      <c r="C48" t="s">
        <v>395</v>
      </c>
      <c r="D48" t="s">
        <v>409</v>
      </c>
      <c r="E48" t="s">
        <v>600</v>
      </c>
      <c r="F48" t="s">
        <v>422</v>
      </c>
      <c r="G48" t="s">
        <v>808</v>
      </c>
      <c r="H48" t="s">
        <v>480</v>
      </c>
      <c r="I48" t="s">
        <v>395</v>
      </c>
      <c r="J48" t="s">
        <v>395</v>
      </c>
    </row>
    <row r="49">
      <c r="A49" s="5" t="s">
        <v>806</v>
      </c>
      <c r="B49" t="s">
        <v>809</v>
      </c>
      <c r="C49" t="s">
        <v>395</v>
      </c>
      <c r="D49" t="s">
        <v>395</v>
      </c>
      <c r="E49" t="s">
        <v>395</v>
      </c>
      <c r="F49" t="s">
        <v>395</v>
      </c>
      <c r="G49" t="s">
        <v>395</v>
      </c>
      <c r="H49" t="s">
        <v>395</v>
      </c>
      <c r="I49" t="s">
        <v>395</v>
      </c>
      <c r="J49" t="s">
        <v>395</v>
      </c>
    </row>
    <row r="50">
      <c r="A50" s="5" t="s">
        <v>354</v>
      </c>
      <c r="B50" t="s">
        <v>493</v>
      </c>
      <c r="C50" t="s">
        <v>369</v>
      </c>
      <c r="D50" t="s">
        <v>370</v>
      </c>
      <c r="E50" t="s">
        <v>523</v>
      </c>
      <c r="F50" t="s">
        <v>524</v>
      </c>
      <c r="G50" t="s">
        <v>430</v>
      </c>
      <c r="H50" t="s">
        <v>525</v>
      </c>
      <c r="I50" t="s">
        <v>526</v>
      </c>
      <c r="J50" t="s">
        <v>527</v>
      </c>
    </row>
    <row r="51">
      <c r="A51" s="5" t="s">
        <v>354</v>
      </c>
      <c r="B51" t="s">
        <v>497</v>
      </c>
      <c r="C51" t="s">
        <v>810</v>
      </c>
      <c r="D51" t="s">
        <v>811</v>
      </c>
      <c r="E51" t="s">
        <v>812</v>
      </c>
      <c r="F51" t="s">
        <v>813</v>
      </c>
      <c r="G51" t="s">
        <v>662</v>
      </c>
      <c r="H51" t="s">
        <v>814</v>
      </c>
      <c r="I51" t="s">
        <v>815</v>
      </c>
      <c r="J51" t="s">
        <v>816</v>
      </c>
    </row>
    <row r="53">
      <c r="A53" t="s">
        <v>371</v>
      </c>
    </row>
    <row r="54">
      <c r="A54" t="s">
        <v>372</v>
      </c>
    </row>
    <row r="55">
      <c r="A55" t="s">
        <v>528</v>
      </c>
    </row>
    <row r="56">
      <c r="A56" t="s">
        <v>529</v>
      </c>
    </row>
    <row r="57">
      <c r="A57" t="s">
        <v>530</v>
      </c>
    </row>
    <row r="58">
      <c r="A58" t="s">
        <v>354</v>
      </c>
    </row>
    <row r="59">
      <c r="A59" t="s">
        <v>373</v>
      </c>
    </row>
    <row r="60">
      <c r="A60" t="s">
        <v>374</v>
      </c>
    </row>
    <row r="61">
      <c r="A61" t="s">
        <v>531</v>
      </c>
    </row>
    <row r="62">
      <c r="A62" t="s">
        <v>532</v>
      </c>
    </row>
    <row r="63">
      <c r="A63" t="s">
        <v>817</v>
      </c>
    </row>
    <row r="64">
      <c r="A64" t="s">
        <v>354</v>
      </c>
    </row>
    <row r="65">
      <c r="A65" t="s">
        <v>376</v>
      </c>
    </row>
    <row r="66">
      <c r="A66" t="s">
        <v>818</v>
      </c>
    </row>
    <row r="67">
      <c r="A67" t="s">
        <v>354</v>
      </c>
    </row>
    <row r="68">
      <c r="A68" t="s">
        <v>507</v>
      </c>
    </row>
    <row r="69">
      <c r="A69" t="s">
        <v>819</v>
      </c>
    </row>
  </sheetData>
  <mergeCells count="21">
    <mergeCell ref="A3:J3"/>
    <mergeCell ref="A18:A19"/>
    <mergeCell ref="A16:A17"/>
    <mergeCell ref="A32:A37"/>
    <mergeCell ref="A47:A47"/>
    <mergeCell ref="A9:A9"/>
    <mergeCell ref="A45:A46"/>
    <mergeCell ref="A25:A25"/>
    <mergeCell ref="A10:A15"/>
    <mergeCell ref="A20:A21"/>
    <mergeCell ref="A38:A40"/>
    <mergeCell ref="A43:A44"/>
    <mergeCell ref="A22:A23"/>
    <mergeCell ref="A24:A24"/>
    <mergeCell ref="A42:A42"/>
    <mergeCell ref="A27:A28"/>
    <mergeCell ref="A5:A8"/>
    <mergeCell ref="A41:A41"/>
    <mergeCell ref="A29:A31"/>
    <mergeCell ref="A48:A49"/>
    <mergeCell ref="A26:A26"/>
  </mergeCells>
  <pageMargins left="0.7" right="0.7" top="0.75" bottom="0.75" header="0.3" footer="0.3"/>
  <pageSetup paperSize="9" orientation="portrait" horizontalDpi="300" verticalDpi="300" r:id="rId2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</cols>
  <sheetData>
    <row r="1">
      <c r="A1" s="4" t="s">
        <v>244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</row>
    <row r="4">
      <c r="A4" s="2" t="s">
        <v>354</v>
      </c>
      <c r="B4" s="2" t="s">
        <v>354</v>
      </c>
      <c r="C4" s="2" t="s">
        <v>4522</v>
      </c>
      <c r="D4" s="2" t="s">
        <v>4523</v>
      </c>
      <c r="E4" s="2" t="s">
        <v>4524</v>
      </c>
      <c r="F4" s="2" t="s">
        <v>4525</v>
      </c>
      <c r="G4" s="2" t="s">
        <v>4526</v>
      </c>
      <c r="H4" s="2" t="s">
        <v>4527</v>
      </c>
    </row>
    <row r="5">
      <c r="A5" s="5" t="s">
        <v>354</v>
      </c>
      <c r="B5" t="s">
        <v>4528</v>
      </c>
      <c r="C5" t="s">
        <v>1093</v>
      </c>
      <c r="D5" t="s">
        <v>2872</v>
      </c>
      <c r="E5" t="s">
        <v>1314</v>
      </c>
      <c r="F5" t="s">
        <v>4003</v>
      </c>
      <c r="G5" t="s">
        <v>557</v>
      </c>
      <c r="H5" t="s">
        <v>558</v>
      </c>
    </row>
    <row r="6">
      <c r="A6" s="5" t="s">
        <v>354</v>
      </c>
      <c r="B6" t="s">
        <v>4529</v>
      </c>
      <c r="C6" t="s">
        <v>1102</v>
      </c>
      <c r="D6" t="s">
        <v>4540</v>
      </c>
      <c r="E6" t="s">
        <v>4541</v>
      </c>
      <c r="F6" t="s">
        <v>1276</v>
      </c>
      <c r="G6" t="s">
        <v>573</v>
      </c>
      <c r="H6" t="s">
        <v>639</v>
      </c>
    </row>
    <row r="8">
      <c r="A8" t="s">
        <v>371</v>
      </c>
    </row>
    <row r="9">
      <c r="A9" t="s">
        <v>4532</v>
      </c>
    </row>
    <row r="10">
      <c r="A10" t="s">
        <v>4533</v>
      </c>
    </row>
    <row r="11">
      <c r="A11" t="s">
        <v>4534</v>
      </c>
    </row>
    <row r="12">
      <c r="A12" t="s">
        <v>371</v>
      </c>
    </row>
    <row r="13">
      <c r="A13" t="s">
        <v>4535</v>
      </c>
    </row>
    <row r="14">
      <c r="A14" t="s">
        <v>4536</v>
      </c>
    </row>
    <row r="15">
      <c r="A15" t="s">
        <v>4537</v>
      </c>
    </row>
    <row r="16">
      <c r="A16" t="s">
        <v>4538</v>
      </c>
    </row>
    <row r="17">
      <c r="A17" t="s">
        <v>559</v>
      </c>
    </row>
    <row r="18">
      <c r="A18" t="s">
        <v>354</v>
      </c>
    </row>
    <row r="19">
      <c r="A19" t="s">
        <v>376</v>
      </c>
    </row>
    <row r="20">
      <c r="A20" t="s">
        <v>1045</v>
      </c>
    </row>
    <row r="21">
      <c r="A21" t="s">
        <v>1047</v>
      </c>
    </row>
  </sheetData>
  <mergeCells count="1">
    <mergeCell ref="A3:H3"/>
  </mergeCells>
  <pageMargins left="0.7" right="0.7" top="0.75" bottom="0.75" header="0.3" footer="0.3"/>
  <pageSetup paperSize="9" orientation="portrait" horizontalDpi="300" verticalDpi="300"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</cols>
  <sheetData>
    <row r="1">
      <c r="A1" s="4" t="s">
        <v>246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</row>
    <row r="4">
      <c r="A4" s="2" t="s">
        <v>354</v>
      </c>
      <c r="B4" s="2" t="s">
        <v>354</v>
      </c>
      <c r="C4" s="2" t="s">
        <v>4522</v>
      </c>
      <c r="D4" s="2" t="s">
        <v>4523</v>
      </c>
      <c r="E4" s="2" t="s">
        <v>4524</v>
      </c>
      <c r="F4" s="2" t="s">
        <v>4525</v>
      </c>
      <c r="G4" s="2" t="s">
        <v>4526</v>
      </c>
      <c r="H4" s="2" t="s">
        <v>4527</v>
      </c>
    </row>
    <row r="5">
      <c r="A5" s="5" t="s">
        <v>354</v>
      </c>
      <c r="B5" t="s">
        <v>4542</v>
      </c>
      <c r="C5" t="s">
        <v>4543</v>
      </c>
      <c r="D5" t="s">
        <v>1446</v>
      </c>
      <c r="E5" t="s">
        <v>1376</v>
      </c>
      <c r="F5" t="s">
        <v>1161</v>
      </c>
      <c r="G5" t="s">
        <v>4544</v>
      </c>
      <c r="H5" t="s">
        <v>4545</v>
      </c>
    </row>
    <row r="6">
      <c r="A6" s="5" t="s">
        <v>354</v>
      </c>
      <c r="B6" t="s">
        <v>4546</v>
      </c>
      <c r="C6" t="s">
        <v>1397</v>
      </c>
      <c r="D6" t="s">
        <v>4547</v>
      </c>
      <c r="E6" t="s">
        <v>4044</v>
      </c>
      <c r="F6" t="s">
        <v>4548</v>
      </c>
      <c r="G6" t="s">
        <v>4549</v>
      </c>
      <c r="H6" t="s">
        <v>522</v>
      </c>
    </row>
    <row r="8">
      <c r="A8" t="s">
        <v>371</v>
      </c>
    </row>
    <row r="9">
      <c r="A9" t="s">
        <v>4532</v>
      </c>
    </row>
    <row r="10">
      <c r="A10" t="s">
        <v>4533</v>
      </c>
    </row>
    <row r="11">
      <c r="A11" t="s">
        <v>4534</v>
      </c>
    </row>
    <row r="12">
      <c r="A12" t="s">
        <v>371</v>
      </c>
    </row>
    <row r="13">
      <c r="A13" t="s">
        <v>4535</v>
      </c>
    </row>
    <row r="14">
      <c r="A14" t="s">
        <v>4536</v>
      </c>
    </row>
    <row r="15">
      <c r="A15" t="s">
        <v>4537</v>
      </c>
    </row>
    <row r="16">
      <c r="A16" t="s">
        <v>4538</v>
      </c>
    </row>
    <row r="17">
      <c r="A17" t="s">
        <v>375</v>
      </c>
    </row>
    <row r="18">
      <c r="A18" t="s">
        <v>354</v>
      </c>
    </row>
    <row r="19">
      <c r="A19" t="s">
        <v>376</v>
      </c>
    </row>
    <row r="20">
      <c r="A20" t="s">
        <v>4550</v>
      </c>
    </row>
    <row r="21">
      <c r="A21" t="s">
        <v>4551</v>
      </c>
    </row>
  </sheetData>
  <mergeCells count="1">
    <mergeCell ref="A3:H3"/>
  </mergeCells>
  <pageMargins left="0.7" right="0.7" top="0.75" bottom="0.75" header="0.3" footer="0.3"/>
  <pageSetup paperSize="9" orientation="portrait" horizontalDpi="300" verticalDpi="300"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32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248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4512</v>
      </c>
      <c r="D4" s="2" t="s">
        <v>1033</v>
      </c>
      <c r="E4" s="2" t="s">
        <v>4513</v>
      </c>
      <c r="F4" s="2" t="s">
        <v>4514</v>
      </c>
    </row>
    <row r="5">
      <c r="A5" s="5" t="s">
        <v>354</v>
      </c>
      <c r="B5" t="s">
        <v>4552</v>
      </c>
      <c r="C5" t="s">
        <v>1122</v>
      </c>
      <c r="D5" t="s">
        <v>473</v>
      </c>
      <c r="E5" t="s">
        <v>363</v>
      </c>
      <c r="F5" t="s">
        <v>4553</v>
      </c>
    </row>
    <row r="6">
      <c r="A6" s="5" t="s">
        <v>354</v>
      </c>
      <c r="B6" t="s">
        <v>4554</v>
      </c>
      <c r="C6" t="s">
        <v>2929</v>
      </c>
      <c r="D6" t="s">
        <v>517</v>
      </c>
      <c r="E6" t="s">
        <v>400</v>
      </c>
      <c r="F6" t="s">
        <v>585</v>
      </c>
    </row>
    <row r="7">
      <c r="A7" s="5" t="s">
        <v>354</v>
      </c>
      <c r="B7" t="s">
        <v>4555</v>
      </c>
      <c r="C7" t="s">
        <v>458</v>
      </c>
      <c r="D7" t="s">
        <v>451</v>
      </c>
      <c r="E7" t="s">
        <v>429</v>
      </c>
      <c r="F7" t="s">
        <v>4556</v>
      </c>
    </row>
    <row r="8">
      <c r="A8" s="5" t="s">
        <v>354</v>
      </c>
      <c r="B8" t="s">
        <v>4557</v>
      </c>
      <c r="C8" t="s">
        <v>554</v>
      </c>
      <c r="D8" t="s">
        <v>476</v>
      </c>
      <c r="E8" t="s">
        <v>400</v>
      </c>
      <c r="F8" t="s">
        <v>593</v>
      </c>
    </row>
    <row r="10">
      <c r="A10" t="s">
        <v>371</v>
      </c>
    </row>
    <row r="11">
      <c r="A11" t="s">
        <v>1045</v>
      </c>
    </row>
    <row r="12">
      <c r="A12" t="s">
        <v>1047</v>
      </c>
    </row>
    <row r="13">
      <c r="A13" t="s">
        <v>4517</v>
      </c>
    </row>
    <row r="14">
      <c r="A14" t="s">
        <v>4518</v>
      </c>
    </row>
    <row r="15">
      <c r="A15" t="s">
        <v>373</v>
      </c>
    </row>
    <row r="16">
      <c r="A16" t="s">
        <v>4519</v>
      </c>
    </row>
    <row r="17">
      <c r="A17" t="s">
        <v>4520</v>
      </c>
    </row>
    <row r="18">
      <c r="A18" t="s">
        <v>4521</v>
      </c>
    </row>
    <row r="19">
      <c r="A19" t="s">
        <v>375</v>
      </c>
    </row>
    <row r="20">
      <c r="A20" t="s">
        <v>354</v>
      </c>
    </row>
    <row r="21">
      <c r="A21" t="s">
        <v>376</v>
      </c>
    </row>
    <row r="22">
      <c r="A22" t="s">
        <v>4558</v>
      </c>
    </row>
    <row r="23">
      <c r="A23" t="s">
        <v>4559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</cols>
  <sheetData>
    <row r="1">
      <c r="A1" s="4" t="s">
        <v>251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</row>
    <row r="4">
      <c r="A4" s="2" t="s">
        <v>354</v>
      </c>
      <c r="B4" s="2" t="s">
        <v>354</v>
      </c>
      <c r="C4" s="2" t="s">
        <v>378</v>
      </c>
      <c r="D4" s="2" t="s">
        <v>379</v>
      </c>
      <c r="E4" s="2" t="s">
        <v>380</v>
      </c>
      <c r="F4" s="2" t="s">
        <v>381</v>
      </c>
      <c r="G4" s="2" t="s">
        <v>382</v>
      </c>
      <c r="H4" s="2" t="s">
        <v>383</v>
      </c>
    </row>
    <row r="5">
      <c r="A5" s="5" t="s">
        <v>354</v>
      </c>
      <c r="B5" t="s">
        <v>384</v>
      </c>
      <c r="C5" t="s">
        <v>1257</v>
      </c>
      <c r="D5" t="s">
        <v>569</v>
      </c>
      <c r="E5" t="s">
        <v>1227</v>
      </c>
      <c r="F5" t="s">
        <v>451</v>
      </c>
      <c r="G5" t="s">
        <v>4560</v>
      </c>
      <c r="H5" t="s">
        <v>553</v>
      </c>
    </row>
    <row r="6">
      <c r="A6" s="5" t="s">
        <v>354</v>
      </c>
      <c r="B6" t="s">
        <v>391</v>
      </c>
      <c r="C6" t="s">
        <v>4561</v>
      </c>
      <c r="D6" t="s">
        <v>751</v>
      </c>
      <c r="E6" t="s">
        <v>1279</v>
      </c>
      <c r="F6" t="s">
        <v>887</v>
      </c>
      <c r="G6" t="s">
        <v>2938</v>
      </c>
      <c r="H6" t="s">
        <v>771</v>
      </c>
    </row>
    <row r="7">
      <c r="A7" s="5" t="s">
        <v>354</v>
      </c>
      <c r="B7" t="s">
        <v>396</v>
      </c>
      <c r="C7" t="s">
        <v>4562</v>
      </c>
      <c r="D7" t="s">
        <v>386</v>
      </c>
      <c r="E7" t="s">
        <v>1479</v>
      </c>
      <c r="F7" t="s">
        <v>885</v>
      </c>
      <c r="G7" t="s">
        <v>4563</v>
      </c>
      <c r="H7" t="s">
        <v>608</v>
      </c>
    </row>
    <row r="8">
      <c r="A8" s="5" t="s">
        <v>354</v>
      </c>
      <c r="B8" t="s">
        <v>403</v>
      </c>
      <c r="C8" t="s">
        <v>1321</v>
      </c>
      <c r="D8" t="s">
        <v>635</v>
      </c>
      <c r="E8" t="s">
        <v>1297</v>
      </c>
      <c r="F8" t="s">
        <v>418</v>
      </c>
      <c r="G8" t="s">
        <v>395</v>
      </c>
      <c r="H8" t="s">
        <v>395</v>
      </c>
    </row>
    <row r="9">
      <c r="A9" s="5" t="s">
        <v>354</v>
      </c>
      <c r="B9" t="s">
        <v>410</v>
      </c>
      <c r="C9" t="s">
        <v>395</v>
      </c>
      <c r="D9" t="s">
        <v>395</v>
      </c>
      <c r="E9" t="s">
        <v>4564</v>
      </c>
      <c r="F9" t="s">
        <v>496</v>
      </c>
      <c r="G9" t="s">
        <v>882</v>
      </c>
      <c r="H9" t="s">
        <v>479</v>
      </c>
    </row>
    <row r="10">
      <c r="A10" s="5" t="s">
        <v>354</v>
      </c>
      <c r="B10" t="s">
        <v>416</v>
      </c>
      <c r="C10" t="s">
        <v>4565</v>
      </c>
      <c r="D10" t="s">
        <v>541</v>
      </c>
      <c r="E10" t="s">
        <v>1313</v>
      </c>
      <c r="F10" t="s">
        <v>658</v>
      </c>
      <c r="G10" t="s">
        <v>442</v>
      </c>
      <c r="H10" t="s">
        <v>463</v>
      </c>
    </row>
    <row r="11">
      <c r="A11" s="5" t="s">
        <v>354</v>
      </c>
      <c r="B11" t="s">
        <v>423</v>
      </c>
      <c r="C11" t="s">
        <v>395</v>
      </c>
      <c r="D11" t="s">
        <v>395</v>
      </c>
      <c r="E11" t="s">
        <v>465</v>
      </c>
      <c r="F11" t="s">
        <v>440</v>
      </c>
      <c r="G11" t="s">
        <v>489</v>
      </c>
      <c r="H11" t="s">
        <v>748</v>
      </c>
    </row>
    <row r="12">
      <c r="A12" s="5" t="s">
        <v>354</v>
      </c>
      <c r="B12" t="s">
        <v>428</v>
      </c>
      <c r="C12" t="s">
        <v>1396</v>
      </c>
      <c r="D12" t="s">
        <v>757</v>
      </c>
      <c r="E12" t="s">
        <v>4566</v>
      </c>
      <c r="F12" t="s">
        <v>430</v>
      </c>
      <c r="G12" t="s">
        <v>395</v>
      </c>
      <c r="H12" t="s">
        <v>395</v>
      </c>
    </row>
    <row r="13">
      <c r="A13" s="5" t="s">
        <v>354</v>
      </c>
      <c r="B13" t="s">
        <v>433</v>
      </c>
      <c r="C13" t="s">
        <v>407</v>
      </c>
      <c r="D13" t="s">
        <v>405</v>
      </c>
      <c r="E13" t="s">
        <v>395</v>
      </c>
      <c r="F13" t="s">
        <v>395</v>
      </c>
      <c r="G13" t="s">
        <v>395</v>
      </c>
      <c r="H13" t="s">
        <v>395</v>
      </c>
    </row>
    <row r="14">
      <c r="A14" s="5" t="s">
        <v>354</v>
      </c>
      <c r="B14" t="s">
        <v>437</v>
      </c>
      <c r="C14" t="s">
        <v>395</v>
      </c>
      <c r="D14" t="s">
        <v>395</v>
      </c>
      <c r="E14" t="s">
        <v>395</v>
      </c>
      <c r="F14" t="s">
        <v>395</v>
      </c>
      <c r="G14" t="s">
        <v>395</v>
      </c>
      <c r="H14" t="s">
        <v>395</v>
      </c>
    </row>
    <row r="15">
      <c r="A15" s="5" t="s">
        <v>354</v>
      </c>
      <c r="B15" t="s">
        <v>441</v>
      </c>
      <c r="C15" t="s">
        <v>395</v>
      </c>
      <c r="D15" t="s">
        <v>395</v>
      </c>
      <c r="E15" t="s">
        <v>395</v>
      </c>
      <c r="F15" t="s">
        <v>395</v>
      </c>
      <c r="G15" t="s">
        <v>395</v>
      </c>
      <c r="H15" t="s">
        <v>395</v>
      </c>
    </row>
    <row r="16">
      <c r="A16" s="5" t="s">
        <v>354</v>
      </c>
      <c r="B16" t="s">
        <v>443</v>
      </c>
      <c r="C16" t="s">
        <v>852</v>
      </c>
      <c r="D16" t="s">
        <v>427</v>
      </c>
      <c r="E16" t="s">
        <v>469</v>
      </c>
      <c r="F16" t="s">
        <v>548</v>
      </c>
      <c r="G16" t="s">
        <v>395</v>
      </c>
      <c r="H16" t="s">
        <v>395</v>
      </c>
    </row>
    <row r="17">
      <c r="A17" s="5" t="s">
        <v>354</v>
      </c>
      <c r="B17" t="s">
        <v>448</v>
      </c>
      <c r="C17" t="s">
        <v>395</v>
      </c>
      <c r="D17" t="s">
        <v>395</v>
      </c>
      <c r="E17" t="s">
        <v>4567</v>
      </c>
      <c r="F17" t="s">
        <v>483</v>
      </c>
      <c r="G17" t="s">
        <v>1091</v>
      </c>
      <c r="H17" t="s">
        <v>473</v>
      </c>
    </row>
    <row r="18">
      <c r="A18" s="5" t="s">
        <v>354</v>
      </c>
      <c r="B18" t="s">
        <v>453</v>
      </c>
      <c r="C18" t="s">
        <v>1313</v>
      </c>
      <c r="D18" t="s">
        <v>462</v>
      </c>
      <c r="E18" t="s">
        <v>4568</v>
      </c>
      <c r="F18" t="s">
        <v>799</v>
      </c>
      <c r="G18" t="s">
        <v>406</v>
      </c>
      <c r="H18" t="s">
        <v>884</v>
      </c>
    </row>
    <row r="19">
      <c r="A19" s="5" t="s">
        <v>354</v>
      </c>
      <c r="B19" t="s">
        <v>459</v>
      </c>
      <c r="C19" t="s">
        <v>4561</v>
      </c>
      <c r="D19" t="s">
        <v>943</v>
      </c>
      <c r="E19" t="s">
        <v>4569</v>
      </c>
      <c r="F19" t="s">
        <v>808</v>
      </c>
      <c r="G19" t="s">
        <v>1216</v>
      </c>
      <c r="H19" t="s">
        <v>672</v>
      </c>
    </row>
    <row r="20">
      <c r="A20" s="5" t="s">
        <v>354</v>
      </c>
      <c r="B20" t="s">
        <v>466</v>
      </c>
      <c r="C20" t="s">
        <v>395</v>
      </c>
      <c r="D20" t="s">
        <v>395</v>
      </c>
      <c r="E20" t="s">
        <v>1297</v>
      </c>
      <c r="F20" t="s">
        <v>475</v>
      </c>
      <c r="G20" t="s">
        <v>395</v>
      </c>
      <c r="H20" t="s">
        <v>354</v>
      </c>
    </row>
    <row r="21">
      <c r="A21" s="5" t="s">
        <v>354</v>
      </c>
      <c r="B21" t="s">
        <v>470</v>
      </c>
      <c r="C21" t="s">
        <v>1423</v>
      </c>
      <c r="D21" t="s">
        <v>868</v>
      </c>
      <c r="E21" t="s">
        <v>395</v>
      </c>
      <c r="F21" t="s">
        <v>395</v>
      </c>
      <c r="G21" t="s">
        <v>395</v>
      </c>
      <c r="H21" t="s">
        <v>395</v>
      </c>
    </row>
    <row r="22">
      <c r="A22" s="5" t="s">
        <v>354</v>
      </c>
      <c r="B22" t="s">
        <v>477</v>
      </c>
      <c r="C22" t="s">
        <v>395</v>
      </c>
      <c r="D22" t="s">
        <v>395</v>
      </c>
      <c r="E22" t="s">
        <v>4560</v>
      </c>
      <c r="F22" t="s">
        <v>496</v>
      </c>
      <c r="G22" t="s">
        <v>395</v>
      </c>
      <c r="H22" t="s">
        <v>395</v>
      </c>
    </row>
    <row r="23">
      <c r="A23" s="5" t="s">
        <v>354</v>
      </c>
      <c r="B23" t="s">
        <v>481</v>
      </c>
      <c r="C23" t="s">
        <v>1380</v>
      </c>
      <c r="D23" t="s">
        <v>785</v>
      </c>
      <c r="E23" t="s">
        <v>4570</v>
      </c>
      <c r="F23" t="s">
        <v>708</v>
      </c>
      <c r="G23" t="s">
        <v>395</v>
      </c>
      <c r="H23" t="s">
        <v>395</v>
      </c>
    </row>
    <row r="24">
      <c r="A24" s="5" t="s">
        <v>354</v>
      </c>
      <c r="B24" t="s">
        <v>486</v>
      </c>
      <c r="C24" t="s">
        <v>1265</v>
      </c>
      <c r="D24" t="s">
        <v>768</v>
      </c>
      <c r="E24" t="s">
        <v>4273</v>
      </c>
      <c r="F24" t="s">
        <v>415</v>
      </c>
      <c r="G24" t="s">
        <v>395</v>
      </c>
      <c r="H24" t="s">
        <v>395</v>
      </c>
    </row>
    <row r="25">
      <c r="A25" s="5" t="s">
        <v>354</v>
      </c>
      <c r="B25" t="s">
        <v>491</v>
      </c>
      <c r="C25" t="s">
        <v>395</v>
      </c>
      <c r="D25" t="s">
        <v>395</v>
      </c>
      <c r="E25" t="s">
        <v>395</v>
      </c>
      <c r="F25" t="s">
        <v>395</v>
      </c>
      <c r="G25" t="s">
        <v>395</v>
      </c>
      <c r="H25" t="s">
        <v>395</v>
      </c>
    </row>
    <row r="26">
      <c r="A26" s="5" t="s">
        <v>354</v>
      </c>
      <c r="B26" t="s">
        <v>493</v>
      </c>
      <c r="C26" t="s">
        <v>4543</v>
      </c>
      <c r="D26" t="s">
        <v>887</v>
      </c>
      <c r="E26" t="s">
        <v>4571</v>
      </c>
      <c r="F26" t="s">
        <v>658</v>
      </c>
      <c r="G26" t="s">
        <v>763</v>
      </c>
      <c r="H26" t="s">
        <v>612</v>
      </c>
    </row>
    <row r="27">
      <c r="A27" s="5" t="s">
        <v>354</v>
      </c>
      <c r="B27" t="s">
        <v>497</v>
      </c>
      <c r="C27" t="s">
        <v>1388</v>
      </c>
      <c r="D27" t="s">
        <v>1066</v>
      </c>
      <c r="E27" t="s">
        <v>1398</v>
      </c>
      <c r="F27" t="s">
        <v>875</v>
      </c>
      <c r="G27" t="s">
        <v>1217</v>
      </c>
      <c r="H27" t="s">
        <v>1241</v>
      </c>
    </row>
    <row r="29">
      <c r="A29" t="s">
        <v>371</v>
      </c>
    </row>
    <row r="30">
      <c r="A30" t="s">
        <v>372</v>
      </c>
    </row>
    <row r="31">
      <c r="A31" t="s">
        <v>504</v>
      </c>
    </row>
    <row r="32">
      <c r="A32" t="s">
        <v>373</v>
      </c>
    </row>
    <row r="33">
      <c r="A33" t="s">
        <v>374</v>
      </c>
    </row>
    <row r="34">
      <c r="A34" t="s">
        <v>4572</v>
      </c>
    </row>
    <row r="35">
      <c r="A35" t="s">
        <v>354</v>
      </c>
    </row>
    <row r="36">
      <c r="A36" t="s">
        <v>376</v>
      </c>
    </row>
    <row r="37">
      <c r="A37" t="s">
        <v>506</v>
      </c>
    </row>
    <row r="38">
      <c r="A38" t="s">
        <v>354</v>
      </c>
    </row>
    <row r="39">
      <c r="A39" t="s">
        <v>507</v>
      </c>
    </row>
    <row r="40">
      <c r="A40" t="s">
        <v>508</v>
      </c>
    </row>
  </sheetData>
  <mergeCells count="1">
    <mergeCell ref="A3:H3"/>
  </mergeCells>
  <pageMargins left="0.7" right="0.7" top="0.75" bottom="0.75" header="0.3" footer="0.3"/>
  <pageSetup paperSize="9" orientation="portrait" horizontalDpi="300" verticalDpi="300"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13.71" hidden="0" customWidth="1"/>
    <col min="2" max="2" width="20.71" hidden="0" customWidth="1"/>
    <col min="3" max="3" width="20.71" hidden="0" customWidth="1"/>
    <col min="4" max="4" width="20.71" hidden="0" customWidth="1"/>
  </cols>
  <sheetData>
    <row r="1">
      <c r="A1" s="4" t="s">
        <v>253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</row>
    <row r="4">
      <c r="A4" s="2" t="s">
        <v>354</v>
      </c>
      <c r="B4" s="2" t="s">
        <v>354</v>
      </c>
      <c r="C4" s="2" t="s">
        <v>355</v>
      </c>
      <c r="D4" s="2" t="s">
        <v>356</v>
      </c>
    </row>
    <row r="5">
      <c r="A5" s="5" t="s">
        <v>360</v>
      </c>
      <c r="B5" t="s">
        <v>4573</v>
      </c>
      <c r="C5" t="s">
        <v>988</v>
      </c>
      <c r="D5" t="s">
        <v>946</v>
      </c>
    </row>
    <row r="6">
      <c r="A6" s="5" t="s">
        <v>360</v>
      </c>
      <c r="B6" t="s">
        <v>4574</v>
      </c>
      <c r="C6" t="s">
        <v>4575</v>
      </c>
      <c r="D6" t="s">
        <v>421</v>
      </c>
    </row>
    <row r="7">
      <c r="A7" s="5" t="s">
        <v>360</v>
      </c>
      <c r="B7" t="s">
        <v>4576</v>
      </c>
      <c r="C7" t="s">
        <v>1016</v>
      </c>
      <c r="D7" t="s">
        <v>367</v>
      </c>
    </row>
    <row r="8">
      <c r="A8" s="5" t="s">
        <v>362</v>
      </c>
      <c r="B8" t="s">
        <v>4573</v>
      </c>
      <c r="C8" t="s">
        <v>854</v>
      </c>
      <c r="D8" t="s">
        <v>718</v>
      </c>
    </row>
    <row r="9">
      <c r="A9" s="5" t="s">
        <v>362</v>
      </c>
      <c r="B9" t="s">
        <v>4574</v>
      </c>
      <c r="C9" t="s">
        <v>702</v>
      </c>
      <c r="D9" t="s">
        <v>580</v>
      </c>
    </row>
    <row r="10">
      <c r="A10" s="5" t="s">
        <v>362</v>
      </c>
      <c r="B10" t="s">
        <v>4576</v>
      </c>
      <c r="C10" t="s">
        <v>1335</v>
      </c>
      <c r="D10" t="s">
        <v>655</v>
      </c>
    </row>
    <row r="11">
      <c r="A11" s="5" t="s">
        <v>365</v>
      </c>
      <c r="B11" t="s">
        <v>4573</v>
      </c>
      <c r="C11" t="s">
        <v>1220</v>
      </c>
      <c r="D11" t="s">
        <v>525</v>
      </c>
    </row>
    <row r="12">
      <c r="A12" s="5" t="s">
        <v>365</v>
      </c>
      <c r="B12" t="s">
        <v>4574</v>
      </c>
      <c r="C12" t="s">
        <v>844</v>
      </c>
      <c r="D12" t="s">
        <v>370</v>
      </c>
    </row>
    <row r="13">
      <c r="A13" s="5" t="s">
        <v>365</v>
      </c>
      <c r="B13" t="s">
        <v>4576</v>
      </c>
      <c r="C13" t="s">
        <v>413</v>
      </c>
      <c r="D13" t="s">
        <v>525</v>
      </c>
    </row>
    <row r="14">
      <c r="A14" s="5" t="s">
        <v>368</v>
      </c>
      <c r="B14" t="s">
        <v>4573</v>
      </c>
      <c r="C14" t="s">
        <v>1244</v>
      </c>
      <c r="D14" t="s">
        <v>554</v>
      </c>
    </row>
    <row r="15">
      <c r="A15" s="5" t="s">
        <v>368</v>
      </c>
      <c r="B15" t="s">
        <v>4574</v>
      </c>
      <c r="C15" t="s">
        <v>1252</v>
      </c>
      <c r="D15" t="s">
        <v>946</v>
      </c>
    </row>
    <row r="16">
      <c r="A16" s="5" t="s">
        <v>368</v>
      </c>
      <c r="B16" t="s">
        <v>4576</v>
      </c>
      <c r="C16" t="s">
        <v>856</v>
      </c>
      <c r="D16" t="s">
        <v>554</v>
      </c>
    </row>
    <row r="18">
      <c r="A18" t="s">
        <v>371</v>
      </c>
    </row>
    <row r="19">
      <c r="A19" t="s">
        <v>372</v>
      </c>
    </row>
    <row r="20">
      <c r="A20" t="s">
        <v>373</v>
      </c>
    </row>
    <row r="21">
      <c r="A21" t="s">
        <v>374</v>
      </c>
    </row>
    <row r="22">
      <c r="A22" t="s">
        <v>4577</v>
      </c>
    </row>
    <row r="23">
      <c r="A23" t="s">
        <v>354</v>
      </c>
    </row>
    <row r="24">
      <c r="A24" t="s">
        <v>376</v>
      </c>
    </row>
    <row r="25">
      <c r="A25" t="s">
        <v>377</v>
      </c>
    </row>
    <row r="26">
      <c r="A26" t="s">
        <v>2962</v>
      </c>
    </row>
    <row r="27">
      <c r="A27" t="s">
        <v>2963</v>
      </c>
    </row>
  </sheetData>
  <mergeCells count="5">
    <mergeCell ref="A3:D3"/>
    <mergeCell ref="A5:A7"/>
    <mergeCell ref="A8:A10"/>
    <mergeCell ref="A11:A13"/>
    <mergeCell ref="A14:A16"/>
  </mergeCells>
  <pageMargins left="0.7" right="0.7" top="0.75" bottom="0.75" header="0.3" footer="0.3"/>
  <pageSetup paperSize="9" orientation="portrait" horizontalDpi="300" verticalDpi="300"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37.71" hidden="0" customWidth="1"/>
    <col min="3" max="3" width="20.71" hidden="0" customWidth="1"/>
    <col min="4" max="4" width="20.71" hidden="0" customWidth="1"/>
  </cols>
  <sheetData>
    <row r="1">
      <c r="A1" s="4" t="s">
        <v>256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</row>
    <row r="4">
      <c r="A4" s="2" t="s">
        <v>354</v>
      </c>
      <c r="B4" s="2" t="s">
        <v>354</v>
      </c>
      <c r="C4" s="2" t="s">
        <v>4578</v>
      </c>
      <c r="D4" s="2" t="s">
        <v>4579</v>
      </c>
    </row>
    <row r="5">
      <c r="A5" s="5" t="s">
        <v>354</v>
      </c>
      <c r="B5" t="s">
        <v>4580</v>
      </c>
      <c r="C5" t="s">
        <v>4006</v>
      </c>
      <c r="D5" t="s">
        <v>1202</v>
      </c>
    </row>
    <row r="6">
      <c r="A6" s="5" t="s">
        <v>354</v>
      </c>
      <c r="B6" t="s">
        <v>4581</v>
      </c>
      <c r="C6" t="s">
        <v>1228</v>
      </c>
      <c r="D6" t="s">
        <v>1303</v>
      </c>
    </row>
    <row r="7">
      <c r="A7" s="5" t="s">
        <v>354</v>
      </c>
      <c r="B7" t="s">
        <v>4582</v>
      </c>
      <c r="C7" t="s">
        <v>1076</v>
      </c>
      <c r="D7" t="s">
        <v>811</v>
      </c>
    </row>
    <row r="8">
      <c r="A8" s="5" t="s">
        <v>354</v>
      </c>
      <c r="B8" t="s">
        <v>4583</v>
      </c>
      <c r="C8" t="s">
        <v>1186</v>
      </c>
      <c r="D8" t="s">
        <v>1248</v>
      </c>
    </row>
    <row r="9">
      <c r="A9" s="5" t="s">
        <v>354</v>
      </c>
      <c r="B9" t="s">
        <v>4584</v>
      </c>
      <c r="C9" t="s">
        <v>1061</v>
      </c>
      <c r="D9" t="s">
        <v>812</v>
      </c>
    </row>
    <row r="10">
      <c r="A10" s="5" t="s">
        <v>354</v>
      </c>
      <c r="B10" t="s">
        <v>4585</v>
      </c>
      <c r="C10" t="s">
        <v>1341</v>
      </c>
      <c r="D10" t="s">
        <v>1078</v>
      </c>
    </row>
    <row r="12">
      <c r="A12" t="s">
        <v>371</v>
      </c>
    </row>
    <row r="13">
      <c r="A13" t="s">
        <v>4586</v>
      </c>
    </row>
    <row r="14">
      <c r="A14" t="s">
        <v>4587</v>
      </c>
    </row>
    <row r="15">
      <c r="A15" t="s">
        <v>354</v>
      </c>
    </row>
    <row r="16">
      <c r="A16" t="s">
        <v>376</v>
      </c>
    </row>
    <row r="17">
      <c r="A17" t="s">
        <v>4349</v>
      </c>
    </row>
    <row r="18">
      <c r="A18" t="s">
        <v>4588</v>
      </c>
    </row>
  </sheetData>
  <mergeCells count="1">
    <mergeCell ref="A3:D3"/>
  </mergeCells>
  <pageMargins left="0.7" right="0.7" top="0.75" bottom="0.75" header="0.3" footer="0.3"/>
  <pageSetup paperSize="9" orientation="portrait" horizontalDpi="300" verticalDpi="300"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</cols>
  <sheetData>
    <row r="1">
      <c r="A1" s="4" t="s">
        <v>260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</row>
    <row r="4">
      <c r="A4" s="2" t="s">
        <v>354</v>
      </c>
      <c r="B4" s="2" t="s">
        <v>354</v>
      </c>
      <c r="C4" s="2" t="s">
        <v>4578</v>
      </c>
      <c r="D4" s="2" t="s">
        <v>4579</v>
      </c>
    </row>
    <row r="5">
      <c r="A5" s="5" t="s">
        <v>354</v>
      </c>
      <c r="B5" t="s">
        <v>4573</v>
      </c>
      <c r="C5" t="s">
        <v>1186</v>
      </c>
      <c r="D5" t="s">
        <v>500</v>
      </c>
    </row>
    <row r="6">
      <c r="A6" s="5" t="s">
        <v>354</v>
      </c>
      <c r="B6" t="s">
        <v>4574</v>
      </c>
      <c r="C6" t="s">
        <v>1254</v>
      </c>
      <c r="D6" t="s">
        <v>1061</v>
      </c>
    </row>
    <row r="7">
      <c r="A7" s="5" t="s">
        <v>354</v>
      </c>
      <c r="B7" t="s">
        <v>4576</v>
      </c>
      <c r="C7" t="s">
        <v>498</v>
      </c>
      <c r="D7" t="s">
        <v>1193</v>
      </c>
    </row>
    <row r="9">
      <c r="A9" t="s">
        <v>371</v>
      </c>
    </row>
    <row r="10">
      <c r="A10" t="s">
        <v>4586</v>
      </c>
    </row>
    <row r="11">
      <c r="A11" t="s">
        <v>4577</v>
      </c>
    </row>
    <row r="12">
      <c r="A12" t="s">
        <v>354</v>
      </c>
    </row>
    <row r="13">
      <c r="A13" t="s">
        <v>376</v>
      </c>
    </row>
    <row r="14">
      <c r="A14" t="s">
        <v>2962</v>
      </c>
    </row>
    <row r="15">
      <c r="A15" t="s">
        <v>2963</v>
      </c>
    </row>
  </sheetData>
  <mergeCells count="1">
    <mergeCell ref="A3:D3"/>
  </mergeCells>
  <pageMargins left="0.7" right="0.7" top="0.75" bottom="0.75" header="0.3" footer="0.3"/>
  <pageSetup paperSize="9" orientation="portrait" horizontalDpi="300" verticalDpi="300"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61.71" hidden="0" customWidth="1"/>
    <col min="3" max="3" width="20.71" hidden="0" customWidth="1"/>
    <col min="4" max="4" width="20.71" hidden="0" customWidth="1"/>
  </cols>
  <sheetData>
    <row r="1">
      <c r="A1" s="4" t="s">
        <v>262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</row>
    <row r="4">
      <c r="A4" s="2" t="s">
        <v>354</v>
      </c>
      <c r="B4" s="2" t="s">
        <v>354</v>
      </c>
      <c r="C4" s="2" t="s">
        <v>4578</v>
      </c>
      <c r="D4" s="2" t="s">
        <v>4579</v>
      </c>
    </row>
    <row r="5">
      <c r="A5" s="5" t="s">
        <v>354</v>
      </c>
      <c r="B5" t="s">
        <v>384</v>
      </c>
      <c r="C5" t="s">
        <v>1104</v>
      </c>
      <c r="D5" t="s">
        <v>1107</v>
      </c>
    </row>
    <row r="6">
      <c r="A6" s="5" t="s">
        <v>354</v>
      </c>
      <c r="B6" t="s">
        <v>391</v>
      </c>
      <c r="C6" t="s">
        <v>1254</v>
      </c>
      <c r="D6" t="s">
        <v>1240</v>
      </c>
    </row>
    <row r="7">
      <c r="A7" s="5" t="s">
        <v>354</v>
      </c>
      <c r="B7" t="s">
        <v>396</v>
      </c>
      <c r="C7" t="s">
        <v>1067</v>
      </c>
      <c r="D7" t="s">
        <v>685</v>
      </c>
    </row>
    <row r="8">
      <c r="A8" s="5" t="s">
        <v>354</v>
      </c>
      <c r="B8" t="s">
        <v>403</v>
      </c>
      <c r="C8" t="s">
        <v>1401</v>
      </c>
      <c r="D8" t="s">
        <v>1361</v>
      </c>
    </row>
    <row r="9">
      <c r="A9" s="5" t="s">
        <v>354</v>
      </c>
      <c r="B9" t="s">
        <v>410</v>
      </c>
      <c r="C9" t="s">
        <v>1199</v>
      </c>
      <c r="D9" t="s">
        <v>498</v>
      </c>
    </row>
    <row r="10">
      <c r="A10" s="5" t="s">
        <v>354</v>
      </c>
      <c r="B10" t="s">
        <v>416</v>
      </c>
      <c r="C10" t="s">
        <v>1392</v>
      </c>
      <c r="D10" t="s">
        <v>810</v>
      </c>
    </row>
    <row r="11">
      <c r="A11" s="5" t="s">
        <v>354</v>
      </c>
      <c r="B11" t="s">
        <v>423</v>
      </c>
      <c r="C11" t="s">
        <v>4589</v>
      </c>
      <c r="D11" t="s">
        <v>4589</v>
      </c>
    </row>
    <row r="12">
      <c r="A12" s="5" t="s">
        <v>354</v>
      </c>
      <c r="B12" t="s">
        <v>428</v>
      </c>
      <c r="C12" t="s">
        <v>969</v>
      </c>
      <c r="D12" t="s">
        <v>1429</v>
      </c>
    </row>
    <row r="13">
      <c r="A13" s="5" t="s">
        <v>354</v>
      </c>
      <c r="B13" t="s">
        <v>433</v>
      </c>
      <c r="C13" t="s">
        <v>687</v>
      </c>
      <c r="D13" t="s">
        <v>1182</v>
      </c>
    </row>
    <row r="14">
      <c r="A14" s="5" t="s">
        <v>354</v>
      </c>
      <c r="B14" t="s">
        <v>437</v>
      </c>
      <c r="C14" t="s">
        <v>1429</v>
      </c>
      <c r="D14" t="s">
        <v>1390</v>
      </c>
    </row>
    <row r="15">
      <c r="A15" s="5" t="s">
        <v>354</v>
      </c>
      <c r="B15" t="s">
        <v>441</v>
      </c>
      <c r="C15" t="s">
        <v>1454</v>
      </c>
      <c r="D15" t="s">
        <v>1134</v>
      </c>
    </row>
    <row r="16">
      <c r="A16" s="5" t="s">
        <v>354</v>
      </c>
      <c r="B16" t="s">
        <v>443</v>
      </c>
      <c r="C16" t="s">
        <v>1108</v>
      </c>
      <c r="D16" t="s">
        <v>812</v>
      </c>
    </row>
    <row r="17">
      <c r="A17" s="5" t="s">
        <v>354</v>
      </c>
      <c r="B17" t="s">
        <v>448</v>
      </c>
      <c r="C17" t="s">
        <v>1066</v>
      </c>
      <c r="D17" t="s">
        <v>812</v>
      </c>
    </row>
    <row r="18">
      <c r="A18" s="5" t="s">
        <v>354</v>
      </c>
      <c r="B18" t="s">
        <v>453</v>
      </c>
      <c r="C18" t="s">
        <v>1337</v>
      </c>
      <c r="D18" t="s">
        <v>1240</v>
      </c>
    </row>
    <row r="19">
      <c r="A19" s="5" t="s">
        <v>354</v>
      </c>
      <c r="B19" t="s">
        <v>459</v>
      </c>
      <c r="C19" t="s">
        <v>1424</v>
      </c>
      <c r="D19" t="s">
        <v>1418</v>
      </c>
    </row>
    <row r="20">
      <c r="A20" s="5" t="s">
        <v>354</v>
      </c>
      <c r="B20" t="s">
        <v>466</v>
      </c>
      <c r="C20" t="s">
        <v>1236</v>
      </c>
      <c r="D20" t="s">
        <v>499</v>
      </c>
    </row>
    <row r="21">
      <c r="A21" s="5" t="s">
        <v>354</v>
      </c>
      <c r="B21" t="s">
        <v>470</v>
      </c>
      <c r="C21" t="s">
        <v>1258</v>
      </c>
      <c r="D21" t="s">
        <v>1391</v>
      </c>
    </row>
    <row r="22">
      <c r="A22" s="5" t="s">
        <v>354</v>
      </c>
      <c r="B22" t="s">
        <v>477</v>
      </c>
      <c r="C22" t="s">
        <v>1290</v>
      </c>
      <c r="D22" t="s">
        <v>685</v>
      </c>
    </row>
    <row r="23">
      <c r="A23" s="5" t="s">
        <v>354</v>
      </c>
      <c r="B23" t="s">
        <v>481</v>
      </c>
      <c r="C23" t="s">
        <v>1355</v>
      </c>
      <c r="D23" t="s">
        <v>1200</v>
      </c>
    </row>
    <row r="24">
      <c r="A24" s="5" t="s">
        <v>354</v>
      </c>
      <c r="B24" t="s">
        <v>486</v>
      </c>
      <c r="C24" t="s">
        <v>1238</v>
      </c>
      <c r="D24" t="s">
        <v>1236</v>
      </c>
    </row>
    <row r="25">
      <c r="A25" s="5" t="s">
        <v>354</v>
      </c>
      <c r="B25" t="s">
        <v>491</v>
      </c>
      <c r="C25" t="s">
        <v>1180</v>
      </c>
      <c r="D25" t="s">
        <v>1231</v>
      </c>
    </row>
    <row r="26">
      <c r="A26" s="5" t="s">
        <v>354</v>
      </c>
      <c r="B26" t="s">
        <v>493</v>
      </c>
      <c r="C26" t="s">
        <v>4006</v>
      </c>
      <c r="D26" t="s">
        <v>1202</v>
      </c>
    </row>
    <row r="28">
      <c r="A28" t="s">
        <v>371</v>
      </c>
    </row>
    <row r="29">
      <c r="A29" t="s">
        <v>4586</v>
      </c>
    </row>
    <row r="30">
      <c r="A30" t="s">
        <v>624</v>
      </c>
    </row>
    <row r="31">
      <c r="A31" t="s">
        <v>354</v>
      </c>
    </row>
    <row r="32">
      <c r="A32" t="s">
        <v>376</v>
      </c>
    </row>
    <row r="33">
      <c r="A33" t="s">
        <v>506</v>
      </c>
    </row>
    <row r="34">
      <c r="A34" t="s">
        <v>354</v>
      </c>
    </row>
    <row r="35">
      <c r="A35" t="s">
        <v>507</v>
      </c>
    </row>
    <row r="36">
      <c r="A36" t="s">
        <v>508</v>
      </c>
    </row>
  </sheetData>
  <mergeCells count="1">
    <mergeCell ref="A3:D3"/>
  </mergeCells>
  <pageMargins left="0.7" right="0.7" top="0.75" bottom="0.75" header="0.3" footer="0.3"/>
  <pageSetup paperSize="9" orientation="portrait" horizontalDpi="300" verticalDpi="300"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21.71" hidden="0" customWidth="1"/>
    <col min="2" max="2" width="22.71" hidden="0" customWidth="1"/>
    <col min="3" max="3" width="20.71" hidden="0" customWidth="1"/>
    <col min="4" max="4" width="20.71" hidden="0" customWidth="1"/>
  </cols>
  <sheetData>
    <row r="1">
      <c r="A1" s="4" t="s">
        <v>264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</row>
    <row r="4">
      <c r="A4" s="2" t="s">
        <v>354</v>
      </c>
      <c r="B4" s="2" t="s">
        <v>354</v>
      </c>
      <c r="C4" s="2" t="s">
        <v>4578</v>
      </c>
      <c r="D4" s="2" t="s">
        <v>4579</v>
      </c>
    </row>
    <row r="5">
      <c r="A5" s="5" t="s">
        <v>4262</v>
      </c>
      <c r="B5" t="s">
        <v>4263</v>
      </c>
      <c r="C5" t="s">
        <v>1332</v>
      </c>
      <c r="D5" t="s">
        <v>1199</v>
      </c>
    </row>
    <row r="6">
      <c r="A6" s="5" t="s">
        <v>4262</v>
      </c>
      <c r="B6" t="s">
        <v>4268</v>
      </c>
      <c r="C6" t="s">
        <v>1308</v>
      </c>
      <c r="D6" t="s">
        <v>502</v>
      </c>
    </row>
    <row r="7">
      <c r="A7" s="5" t="s">
        <v>4291</v>
      </c>
      <c r="B7" t="s">
        <v>4590</v>
      </c>
      <c r="C7" t="s">
        <v>1307</v>
      </c>
      <c r="D7" t="s">
        <v>1360</v>
      </c>
    </row>
    <row r="8">
      <c r="A8" s="5" t="s">
        <v>4291</v>
      </c>
      <c r="B8" t="s">
        <v>4297</v>
      </c>
      <c r="C8" t="s">
        <v>1337</v>
      </c>
      <c r="D8" t="s">
        <v>1081</v>
      </c>
    </row>
    <row r="9">
      <c r="A9" s="5" t="s">
        <v>4251</v>
      </c>
      <c r="B9" t="s">
        <v>4252</v>
      </c>
      <c r="C9" t="s">
        <v>1357</v>
      </c>
      <c r="D9" t="s">
        <v>890</v>
      </c>
    </row>
    <row r="10">
      <c r="A10" s="5" t="s">
        <v>4251</v>
      </c>
      <c r="B10" t="s">
        <v>4257</v>
      </c>
      <c r="C10" t="s">
        <v>4591</v>
      </c>
      <c r="D10" t="s">
        <v>1238</v>
      </c>
    </row>
    <row r="11">
      <c r="A11" s="5" t="s">
        <v>4284</v>
      </c>
      <c r="B11" t="s">
        <v>4284</v>
      </c>
      <c r="C11" t="s">
        <v>1419</v>
      </c>
      <c r="D11" t="s">
        <v>1195</v>
      </c>
    </row>
    <row r="12">
      <c r="A12" s="5" t="s">
        <v>4284</v>
      </c>
      <c r="B12" t="s">
        <v>4287</v>
      </c>
      <c r="C12" t="s">
        <v>1338</v>
      </c>
      <c r="D12" t="s">
        <v>1200</v>
      </c>
    </row>
    <row r="13">
      <c r="A13" s="5" t="s">
        <v>4315</v>
      </c>
      <c r="B13" t="s">
        <v>4316</v>
      </c>
      <c r="C13" t="s">
        <v>1338</v>
      </c>
      <c r="D13" t="s">
        <v>1238</v>
      </c>
    </row>
    <row r="14">
      <c r="A14" s="5" t="s">
        <v>4315</v>
      </c>
      <c r="B14" t="s">
        <v>1492</v>
      </c>
      <c r="C14" t="s">
        <v>1245</v>
      </c>
      <c r="D14" t="s">
        <v>1185</v>
      </c>
    </row>
    <row r="15">
      <c r="A15" s="5" t="s">
        <v>4324</v>
      </c>
      <c r="B15" t="s">
        <v>4325</v>
      </c>
      <c r="C15" t="s">
        <v>1366</v>
      </c>
      <c r="D15" t="s">
        <v>1134</v>
      </c>
    </row>
    <row r="16">
      <c r="A16" s="5" t="s">
        <v>4324</v>
      </c>
      <c r="B16" t="s">
        <v>4329</v>
      </c>
      <c r="C16" t="s">
        <v>1414</v>
      </c>
      <c r="D16" t="s">
        <v>1178</v>
      </c>
    </row>
    <row r="17">
      <c r="A17" s="5" t="s">
        <v>4592</v>
      </c>
      <c r="B17" t="s">
        <v>4593</v>
      </c>
      <c r="C17" t="s">
        <v>1367</v>
      </c>
      <c r="D17" t="s">
        <v>1371</v>
      </c>
    </row>
    <row r="18">
      <c r="A18" s="5" t="s">
        <v>4592</v>
      </c>
      <c r="B18" t="s">
        <v>4594</v>
      </c>
      <c r="C18" t="s">
        <v>4595</v>
      </c>
      <c r="D18" t="s">
        <v>1369</v>
      </c>
    </row>
    <row r="19">
      <c r="A19" s="5" t="s">
        <v>4596</v>
      </c>
      <c r="B19" t="s">
        <v>4597</v>
      </c>
      <c r="C19" t="s">
        <v>1097</v>
      </c>
      <c r="D19" t="s">
        <v>963</v>
      </c>
    </row>
    <row r="20">
      <c r="A20" s="5" t="s">
        <v>4596</v>
      </c>
      <c r="B20" t="s">
        <v>4598</v>
      </c>
      <c r="C20" t="s">
        <v>1214</v>
      </c>
      <c r="D20" t="s">
        <v>1186</v>
      </c>
    </row>
    <row r="21">
      <c r="A21" s="5" t="s">
        <v>4596</v>
      </c>
      <c r="B21" t="s">
        <v>4599</v>
      </c>
      <c r="C21" t="s">
        <v>1312</v>
      </c>
      <c r="D21" t="s">
        <v>1178</v>
      </c>
    </row>
    <row r="22">
      <c r="A22" s="5" t="s">
        <v>4600</v>
      </c>
      <c r="B22" t="s">
        <v>4601</v>
      </c>
      <c r="C22" t="s">
        <v>1206</v>
      </c>
      <c r="D22" t="s">
        <v>890</v>
      </c>
    </row>
    <row r="23">
      <c r="A23" s="5" t="s">
        <v>4600</v>
      </c>
      <c r="B23" t="s">
        <v>4602</v>
      </c>
      <c r="C23" t="s">
        <v>1418</v>
      </c>
      <c r="D23" t="s">
        <v>1382</v>
      </c>
    </row>
    <row r="24">
      <c r="A24" s="5" t="s">
        <v>493</v>
      </c>
      <c r="B24" t="s">
        <v>493</v>
      </c>
      <c r="C24" t="s">
        <v>4006</v>
      </c>
      <c r="D24" t="s">
        <v>1202</v>
      </c>
    </row>
    <row r="26">
      <c r="A26" t="s">
        <v>371</v>
      </c>
    </row>
    <row r="27">
      <c r="A27" t="s">
        <v>4586</v>
      </c>
    </row>
    <row r="28">
      <c r="A28" t="s">
        <v>375</v>
      </c>
    </row>
    <row r="29">
      <c r="A29" t="s">
        <v>354</v>
      </c>
    </row>
    <row r="30">
      <c r="A30" t="s">
        <v>376</v>
      </c>
    </row>
    <row r="31">
      <c r="A31" t="s">
        <v>4342</v>
      </c>
    </row>
    <row r="32">
      <c r="A32" t="s">
        <v>4345</v>
      </c>
    </row>
    <row r="33">
      <c r="A33" t="s">
        <v>4341</v>
      </c>
    </row>
    <row r="34">
      <c r="A34" t="s">
        <v>4344</v>
      </c>
    </row>
    <row r="35">
      <c r="A35" t="s">
        <v>4347</v>
      </c>
    </row>
    <row r="36">
      <c r="A36" t="s">
        <v>4348</v>
      </c>
    </row>
    <row r="37">
      <c r="A37" t="s">
        <v>4603</v>
      </c>
    </row>
    <row r="38">
      <c r="A38" t="s">
        <v>4604</v>
      </c>
    </row>
    <row r="39">
      <c r="A39" t="s">
        <v>4605</v>
      </c>
    </row>
    <row r="40">
      <c r="A40" t="s">
        <v>354</v>
      </c>
    </row>
    <row r="41">
      <c r="A41" t="s">
        <v>507</v>
      </c>
    </row>
    <row r="42">
      <c r="A42" t="s">
        <v>4606</v>
      </c>
    </row>
    <row r="43">
      <c r="A43" t="s">
        <v>4607</v>
      </c>
    </row>
    <row r="44">
      <c r="A44" t="s">
        <v>4608</v>
      </c>
    </row>
  </sheetData>
  <mergeCells count="11">
    <mergeCell ref="A3:D3"/>
    <mergeCell ref="A5:A6"/>
    <mergeCell ref="A15:A16"/>
    <mergeCell ref="A17:A18"/>
    <mergeCell ref="A9:A10"/>
    <mergeCell ref="A13:A14"/>
    <mergeCell ref="A11:A12"/>
    <mergeCell ref="A22:A23"/>
    <mergeCell ref="A19:A21"/>
    <mergeCell ref="A7:A8"/>
    <mergeCell ref="A24:A24"/>
  </mergeCells>
  <pageMargins left="0.7" right="0.7" top="0.75" bottom="0.75" header="0.3" footer="0.3"/>
  <pageSetup paperSize="9" orientation="portrait" horizontalDpi="300" verticalDpi="300"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44.71" hidden="0" customWidth="1"/>
    <col min="3" max="3" width="20.71" hidden="0" customWidth="1"/>
    <col min="4" max="4" width="20.71" hidden="0" customWidth="1"/>
  </cols>
  <sheetData>
    <row r="1">
      <c r="A1" s="4" t="s">
        <v>268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</row>
    <row r="4">
      <c r="A4" s="2" t="s">
        <v>354</v>
      </c>
      <c r="B4" s="2" t="s">
        <v>354</v>
      </c>
      <c r="C4" s="2" t="s">
        <v>4578</v>
      </c>
      <c r="D4" s="2" t="s">
        <v>4579</v>
      </c>
    </row>
    <row r="5">
      <c r="A5" s="5" t="s">
        <v>354</v>
      </c>
      <c r="B5" t="s">
        <v>4167</v>
      </c>
      <c r="C5" t="s">
        <v>1401</v>
      </c>
      <c r="D5" t="s">
        <v>1418</v>
      </c>
    </row>
    <row r="6">
      <c r="A6" s="5" t="s">
        <v>354</v>
      </c>
      <c r="B6" t="s">
        <v>4609</v>
      </c>
      <c r="C6" t="s">
        <v>965</v>
      </c>
      <c r="D6" t="s">
        <v>619</v>
      </c>
    </row>
    <row r="7">
      <c r="A7" s="5" t="s">
        <v>354</v>
      </c>
      <c r="B7" t="s">
        <v>4610</v>
      </c>
      <c r="C7" t="s">
        <v>1025</v>
      </c>
      <c r="D7" t="s">
        <v>1024</v>
      </c>
    </row>
    <row r="8">
      <c r="A8" s="5" t="s">
        <v>354</v>
      </c>
      <c r="B8" t="s">
        <v>4611</v>
      </c>
      <c r="C8" t="s">
        <v>1197</v>
      </c>
      <c r="D8" t="s">
        <v>1197</v>
      </c>
    </row>
    <row r="9">
      <c r="A9" s="5" t="s">
        <v>354</v>
      </c>
      <c r="B9" t="s">
        <v>4612</v>
      </c>
      <c r="C9" t="s">
        <v>1197</v>
      </c>
      <c r="D9" t="s">
        <v>1060</v>
      </c>
    </row>
    <row r="10">
      <c r="A10" s="5" t="s">
        <v>354</v>
      </c>
      <c r="B10" t="s">
        <v>4613</v>
      </c>
      <c r="C10" t="s">
        <v>1469</v>
      </c>
      <c r="D10" t="s">
        <v>1260</v>
      </c>
    </row>
    <row r="11">
      <c r="A11" s="5" t="s">
        <v>354</v>
      </c>
      <c r="B11" t="s">
        <v>4614</v>
      </c>
      <c r="C11" t="s">
        <v>1284</v>
      </c>
      <c r="D11" t="s">
        <v>1237</v>
      </c>
    </row>
    <row r="12">
      <c r="A12" s="5" t="s">
        <v>354</v>
      </c>
      <c r="B12" t="s">
        <v>4615</v>
      </c>
      <c r="C12" t="s">
        <v>1061</v>
      </c>
      <c r="D12" t="s">
        <v>1108</v>
      </c>
    </row>
    <row r="13">
      <c r="A13" s="5" t="s">
        <v>354</v>
      </c>
      <c r="B13" t="s">
        <v>4616</v>
      </c>
      <c r="C13" t="s">
        <v>1245</v>
      </c>
      <c r="D13" t="s">
        <v>1472</v>
      </c>
    </row>
    <row r="14">
      <c r="A14" s="5" t="s">
        <v>354</v>
      </c>
      <c r="B14" t="s">
        <v>481</v>
      </c>
      <c r="C14" t="s">
        <v>1121</v>
      </c>
      <c r="D14" t="s">
        <v>662</v>
      </c>
    </row>
    <row r="15">
      <c r="A15" s="5" t="s">
        <v>354</v>
      </c>
      <c r="B15" t="s">
        <v>4617</v>
      </c>
      <c r="C15" t="s">
        <v>1505</v>
      </c>
      <c r="D15" t="s">
        <v>1130</v>
      </c>
    </row>
    <row r="16">
      <c r="A16" s="5" t="s">
        <v>354</v>
      </c>
      <c r="B16" t="s">
        <v>4618</v>
      </c>
      <c r="C16" t="s">
        <v>1079</v>
      </c>
      <c r="D16" t="s">
        <v>1319</v>
      </c>
    </row>
    <row r="17">
      <c r="A17" s="5" t="s">
        <v>354</v>
      </c>
      <c r="B17" t="s">
        <v>4619</v>
      </c>
      <c r="C17" t="s">
        <v>1117</v>
      </c>
      <c r="D17" t="s">
        <v>1316</v>
      </c>
    </row>
    <row r="18">
      <c r="A18" s="5" t="s">
        <v>354</v>
      </c>
      <c r="B18" t="s">
        <v>4620</v>
      </c>
      <c r="C18" t="s">
        <v>440</v>
      </c>
      <c r="D18" t="s">
        <v>440</v>
      </c>
    </row>
    <row r="20">
      <c r="A20" t="s">
        <v>4586</v>
      </c>
    </row>
    <row r="21">
      <c r="A21" t="s">
        <v>4621</v>
      </c>
    </row>
    <row r="22">
      <c r="A22" t="s">
        <v>354</v>
      </c>
    </row>
    <row r="23">
      <c r="A23" t="s">
        <v>376</v>
      </c>
    </row>
    <row r="24">
      <c r="A24" t="s">
        <v>4622</v>
      </c>
    </row>
    <row r="25">
      <c r="A25" t="s">
        <v>354</v>
      </c>
    </row>
    <row r="26">
      <c r="A26" t="s">
        <v>507</v>
      </c>
    </row>
    <row r="27">
      <c r="A27" t="s">
        <v>4623</v>
      </c>
    </row>
  </sheetData>
  <mergeCells count="1">
    <mergeCell ref="A3:D3"/>
  </mergeCells>
  <pageMargins left="0.7" right="0.7" top="0.75" bottom="0.75" header="0.3" footer="0.3"/>
  <pageSetup paperSize="9" orientation="portrait" horizontalDpi="300" verticalDpi="300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61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37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  <c r="G4" s="2" t="s">
        <v>513</v>
      </c>
      <c r="H4" s="2" t="s">
        <v>514</v>
      </c>
      <c r="I4" s="2" t="s">
        <v>515</v>
      </c>
      <c r="J4" s="2" t="s">
        <v>516</v>
      </c>
    </row>
    <row r="5">
      <c r="A5" s="5" t="s">
        <v>384</v>
      </c>
      <c r="B5" t="s">
        <v>691</v>
      </c>
      <c r="C5" t="s">
        <v>820</v>
      </c>
      <c r="D5" t="s">
        <v>364</v>
      </c>
      <c r="E5" t="s">
        <v>473</v>
      </c>
      <c r="F5" t="s">
        <v>717</v>
      </c>
      <c r="G5" t="s">
        <v>576</v>
      </c>
      <c r="H5" t="s">
        <v>576</v>
      </c>
      <c r="I5" t="s">
        <v>557</v>
      </c>
      <c r="J5" t="s">
        <v>540</v>
      </c>
    </row>
    <row r="6">
      <c r="A6" s="5" t="s">
        <v>384</v>
      </c>
      <c r="B6" t="s">
        <v>694</v>
      </c>
      <c r="C6" t="s">
        <v>748</v>
      </c>
      <c r="D6" t="s">
        <v>708</v>
      </c>
      <c r="E6" t="s">
        <v>821</v>
      </c>
      <c r="F6" t="s">
        <v>524</v>
      </c>
      <c r="G6" t="s">
        <v>450</v>
      </c>
      <c r="H6" t="s">
        <v>643</v>
      </c>
      <c r="I6" t="s">
        <v>822</v>
      </c>
      <c r="J6" t="s">
        <v>823</v>
      </c>
    </row>
    <row r="7">
      <c r="A7" s="5" t="s">
        <v>384</v>
      </c>
      <c r="B7" t="s">
        <v>697</v>
      </c>
      <c r="C7" t="s">
        <v>824</v>
      </c>
      <c r="D7" t="s">
        <v>825</v>
      </c>
      <c r="E7" t="s">
        <v>473</v>
      </c>
      <c r="F7" t="s">
        <v>442</v>
      </c>
      <c r="G7" t="s">
        <v>524</v>
      </c>
      <c r="H7" t="s">
        <v>524</v>
      </c>
      <c r="I7" t="s">
        <v>826</v>
      </c>
      <c r="J7" t="s">
        <v>827</v>
      </c>
    </row>
    <row r="8">
      <c r="A8" s="5" t="s">
        <v>384</v>
      </c>
      <c r="B8" t="s">
        <v>701</v>
      </c>
      <c r="C8" t="s">
        <v>828</v>
      </c>
      <c r="D8" t="s">
        <v>438</v>
      </c>
      <c r="E8" t="s">
        <v>706</v>
      </c>
      <c r="F8" t="s">
        <v>398</v>
      </c>
      <c r="G8" t="s">
        <v>535</v>
      </c>
      <c r="H8" t="s">
        <v>442</v>
      </c>
      <c r="I8" t="s">
        <v>395</v>
      </c>
      <c r="J8" t="s">
        <v>539</v>
      </c>
    </row>
    <row r="9">
      <c r="A9" s="5" t="s">
        <v>391</v>
      </c>
      <c r="B9" t="s">
        <v>391</v>
      </c>
      <c r="C9" t="s">
        <v>829</v>
      </c>
      <c r="D9" t="s">
        <v>394</v>
      </c>
      <c r="E9" t="s">
        <v>496</v>
      </c>
      <c r="F9" t="s">
        <v>435</v>
      </c>
      <c r="G9" t="s">
        <v>538</v>
      </c>
      <c r="H9" t="s">
        <v>538</v>
      </c>
      <c r="I9" t="s">
        <v>830</v>
      </c>
      <c r="J9" t="s">
        <v>831</v>
      </c>
    </row>
    <row r="10">
      <c r="A10" s="5" t="s">
        <v>396</v>
      </c>
      <c r="B10" t="s">
        <v>707</v>
      </c>
      <c r="C10" t="s">
        <v>832</v>
      </c>
      <c r="D10" t="s">
        <v>414</v>
      </c>
      <c r="E10" t="s">
        <v>672</v>
      </c>
      <c r="F10" t="s">
        <v>439</v>
      </c>
      <c r="G10" t="s">
        <v>445</v>
      </c>
      <c r="H10" t="s">
        <v>833</v>
      </c>
      <c r="I10" t="s">
        <v>834</v>
      </c>
      <c r="J10" t="s">
        <v>680</v>
      </c>
    </row>
    <row r="11">
      <c r="A11" s="5" t="s">
        <v>396</v>
      </c>
      <c r="B11" t="s">
        <v>709</v>
      </c>
      <c r="C11" t="s">
        <v>395</v>
      </c>
      <c r="D11" t="s">
        <v>395</v>
      </c>
      <c r="E11" t="s">
        <v>395</v>
      </c>
      <c r="F11" t="s">
        <v>395</v>
      </c>
      <c r="G11" t="s">
        <v>395</v>
      </c>
      <c r="H11" t="s">
        <v>395</v>
      </c>
      <c r="I11" t="s">
        <v>395</v>
      </c>
      <c r="J11" t="s">
        <v>395</v>
      </c>
    </row>
    <row r="12">
      <c r="A12" s="5" t="s">
        <v>396</v>
      </c>
      <c r="B12" t="s">
        <v>712</v>
      </c>
      <c r="C12" t="s">
        <v>535</v>
      </c>
      <c r="D12" t="s">
        <v>646</v>
      </c>
      <c r="E12" t="s">
        <v>594</v>
      </c>
      <c r="F12" t="s">
        <v>440</v>
      </c>
      <c r="G12" t="s">
        <v>414</v>
      </c>
      <c r="H12" t="s">
        <v>646</v>
      </c>
      <c r="I12" t="s">
        <v>835</v>
      </c>
      <c r="J12" t="s">
        <v>836</v>
      </c>
    </row>
    <row r="13">
      <c r="A13" s="5" t="s">
        <v>396</v>
      </c>
      <c r="B13" t="s">
        <v>716</v>
      </c>
      <c r="C13" t="s">
        <v>424</v>
      </c>
      <c r="D13" t="s">
        <v>595</v>
      </c>
      <c r="E13" t="s">
        <v>612</v>
      </c>
      <c r="F13" t="s">
        <v>439</v>
      </c>
      <c r="G13" t="s">
        <v>440</v>
      </c>
      <c r="H13" t="s">
        <v>584</v>
      </c>
      <c r="I13" t="s">
        <v>395</v>
      </c>
      <c r="J13" t="s">
        <v>395</v>
      </c>
    </row>
    <row r="14">
      <c r="A14" s="5" t="s">
        <v>396</v>
      </c>
      <c r="B14" t="s">
        <v>721</v>
      </c>
      <c r="C14" t="s">
        <v>395</v>
      </c>
      <c r="D14" t="s">
        <v>395</v>
      </c>
      <c r="E14" t="s">
        <v>395</v>
      </c>
      <c r="F14" t="s">
        <v>395</v>
      </c>
      <c r="G14" t="s">
        <v>395</v>
      </c>
      <c r="H14" t="s">
        <v>395</v>
      </c>
      <c r="I14" t="s">
        <v>395</v>
      </c>
      <c r="J14" t="s">
        <v>395</v>
      </c>
    </row>
    <row r="15">
      <c r="A15" s="5" t="s">
        <v>396</v>
      </c>
      <c r="B15" t="s">
        <v>723</v>
      </c>
      <c r="C15" t="s">
        <v>395</v>
      </c>
      <c r="D15" t="s">
        <v>395</v>
      </c>
      <c r="E15" t="s">
        <v>395</v>
      </c>
      <c r="F15" t="s">
        <v>395</v>
      </c>
      <c r="G15" t="s">
        <v>395</v>
      </c>
      <c r="H15" t="s">
        <v>395</v>
      </c>
      <c r="I15" t="s">
        <v>395</v>
      </c>
      <c r="J15" t="s">
        <v>395</v>
      </c>
    </row>
    <row r="16">
      <c r="A16" s="5" t="s">
        <v>403</v>
      </c>
      <c r="B16" t="s">
        <v>725</v>
      </c>
      <c r="C16" t="s">
        <v>837</v>
      </c>
      <c r="D16" t="s">
        <v>757</v>
      </c>
      <c r="E16" t="s">
        <v>838</v>
      </c>
      <c r="F16" t="s">
        <v>525</v>
      </c>
      <c r="G16" t="s">
        <v>394</v>
      </c>
      <c r="H16" t="s">
        <v>457</v>
      </c>
      <c r="I16" t="s">
        <v>526</v>
      </c>
      <c r="J16" t="s">
        <v>839</v>
      </c>
    </row>
    <row r="17">
      <c r="A17" s="5" t="s">
        <v>403</v>
      </c>
      <c r="B17" t="s">
        <v>729</v>
      </c>
      <c r="C17" t="s">
        <v>395</v>
      </c>
      <c r="D17" t="s">
        <v>395</v>
      </c>
      <c r="E17" t="s">
        <v>395</v>
      </c>
      <c r="F17" t="s">
        <v>395</v>
      </c>
      <c r="G17" t="s">
        <v>395</v>
      </c>
      <c r="H17" t="s">
        <v>395</v>
      </c>
      <c r="I17" t="s">
        <v>395</v>
      </c>
      <c r="J17" t="s">
        <v>395</v>
      </c>
    </row>
    <row r="18">
      <c r="A18" s="5" t="s">
        <v>410</v>
      </c>
      <c r="B18" t="s">
        <v>731</v>
      </c>
      <c r="C18" t="s">
        <v>840</v>
      </c>
      <c r="D18" t="s">
        <v>546</v>
      </c>
      <c r="E18" t="s">
        <v>578</v>
      </c>
      <c r="F18" t="s">
        <v>435</v>
      </c>
      <c r="G18" t="s">
        <v>445</v>
      </c>
      <c r="H18" t="s">
        <v>445</v>
      </c>
      <c r="I18" t="s">
        <v>841</v>
      </c>
      <c r="J18" t="s">
        <v>772</v>
      </c>
    </row>
    <row r="19">
      <c r="A19" s="5" t="s">
        <v>410</v>
      </c>
      <c r="B19" t="s">
        <v>733</v>
      </c>
      <c r="C19" t="s">
        <v>842</v>
      </c>
      <c r="D19" t="s">
        <v>666</v>
      </c>
      <c r="E19" t="s">
        <v>426</v>
      </c>
      <c r="F19" t="s">
        <v>674</v>
      </c>
      <c r="G19" t="s">
        <v>843</v>
      </c>
      <c r="H19" t="s">
        <v>843</v>
      </c>
      <c r="I19" t="s">
        <v>653</v>
      </c>
      <c r="J19" t="s">
        <v>549</v>
      </c>
    </row>
    <row r="20">
      <c r="A20" s="5" t="s">
        <v>416</v>
      </c>
      <c r="B20" t="s">
        <v>416</v>
      </c>
      <c r="C20" t="s">
        <v>844</v>
      </c>
      <c r="D20" t="s">
        <v>669</v>
      </c>
      <c r="E20" t="s">
        <v>601</v>
      </c>
      <c r="F20" t="s">
        <v>594</v>
      </c>
      <c r="G20" t="s">
        <v>584</v>
      </c>
      <c r="H20" t="s">
        <v>422</v>
      </c>
      <c r="I20" t="s">
        <v>845</v>
      </c>
      <c r="J20" t="s">
        <v>846</v>
      </c>
    </row>
    <row r="21">
      <c r="A21" s="5" t="s">
        <v>416</v>
      </c>
      <c r="B21" t="s">
        <v>739</v>
      </c>
      <c r="C21" t="s">
        <v>635</v>
      </c>
      <c r="D21" t="s">
        <v>524</v>
      </c>
      <c r="E21" t="s">
        <v>430</v>
      </c>
      <c r="F21" t="s">
        <v>450</v>
      </c>
      <c r="G21" t="s">
        <v>541</v>
      </c>
      <c r="H21" t="s">
        <v>432</v>
      </c>
      <c r="I21" t="s">
        <v>670</v>
      </c>
      <c r="J21" t="s">
        <v>847</v>
      </c>
    </row>
    <row r="22">
      <c r="A22" s="5" t="s">
        <v>423</v>
      </c>
      <c r="B22" t="s">
        <v>423</v>
      </c>
      <c r="C22" t="s">
        <v>394</v>
      </c>
      <c r="D22" t="s">
        <v>425</v>
      </c>
      <c r="E22" t="s">
        <v>632</v>
      </c>
      <c r="F22" t="s">
        <v>584</v>
      </c>
      <c r="G22" t="s">
        <v>640</v>
      </c>
      <c r="H22" t="s">
        <v>450</v>
      </c>
      <c r="I22" t="s">
        <v>641</v>
      </c>
      <c r="J22" t="s">
        <v>642</v>
      </c>
    </row>
    <row r="23">
      <c r="A23" s="5" t="s">
        <v>423</v>
      </c>
      <c r="B23" t="s">
        <v>428</v>
      </c>
      <c r="C23" t="s">
        <v>367</v>
      </c>
      <c r="D23" t="s">
        <v>431</v>
      </c>
      <c r="E23" t="s">
        <v>584</v>
      </c>
      <c r="F23" t="s">
        <v>595</v>
      </c>
      <c r="G23" t="s">
        <v>398</v>
      </c>
      <c r="H23" t="s">
        <v>643</v>
      </c>
      <c r="I23" t="s">
        <v>549</v>
      </c>
      <c r="J23" t="s">
        <v>644</v>
      </c>
    </row>
    <row r="24">
      <c r="A24" s="5" t="s">
        <v>433</v>
      </c>
      <c r="B24" t="s">
        <v>433</v>
      </c>
      <c r="C24" t="s">
        <v>435</v>
      </c>
      <c r="D24" t="s">
        <v>436</v>
      </c>
      <c r="E24" t="s">
        <v>440</v>
      </c>
      <c r="F24" t="s">
        <v>434</v>
      </c>
      <c r="G24" t="s">
        <v>434</v>
      </c>
      <c r="H24" t="s">
        <v>434</v>
      </c>
      <c r="I24" t="s">
        <v>645</v>
      </c>
      <c r="J24" t="s">
        <v>543</v>
      </c>
    </row>
    <row r="25">
      <c r="A25" s="5" t="s">
        <v>437</v>
      </c>
      <c r="B25" t="s">
        <v>437</v>
      </c>
      <c r="C25" t="s">
        <v>439</v>
      </c>
      <c r="D25" t="s">
        <v>440</v>
      </c>
      <c r="E25" t="s">
        <v>450</v>
      </c>
      <c r="F25" t="s">
        <v>646</v>
      </c>
      <c r="G25" t="s">
        <v>646</v>
      </c>
      <c r="H25" t="s">
        <v>646</v>
      </c>
      <c r="I25" t="s">
        <v>395</v>
      </c>
      <c r="J25" t="s">
        <v>395</v>
      </c>
    </row>
    <row r="26">
      <c r="A26" s="5" t="s">
        <v>441</v>
      </c>
      <c r="B26" t="s">
        <v>441</v>
      </c>
      <c r="C26" t="s">
        <v>442</v>
      </c>
      <c r="D26" t="s">
        <v>398</v>
      </c>
      <c r="E26" t="s">
        <v>524</v>
      </c>
      <c r="F26" t="s">
        <v>440</v>
      </c>
      <c r="G26" t="s">
        <v>440</v>
      </c>
      <c r="H26" t="s">
        <v>425</v>
      </c>
      <c r="I26" t="s">
        <v>395</v>
      </c>
      <c r="J26" t="s">
        <v>395</v>
      </c>
    </row>
    <row r="27">
      <c r="A27" s="5" t="s">
        <v>443</v>
      </c>
      <c r="B27" t="s">
        <v>743</v>
      </c>
      <c r="C27" t="s">
        <v>402</v>
      </c>
      <c r="D27" t="s">
        <v>647</v>
      </c>
      <c r="E27" t="s">
        <v>455</v>
      </c>
      <c r="F27" t="s">
        <v>669</v>
      </c>
      <c r="G27" t="s">
        <v>392</v>
      </c>
      <c r="H27" t="s">
        <v>432</v>
      </c>
      <c r="I27" t="s">
        <v>633</v>
      </c>
      <c r="J27" t="s">
        <v>848</v>
      </c>
    </row>
    <row r="28">
      <c r="A28" s="5" t="s">
        <v>443</v>
      </c>
      <c r="B28" t="s">
        <v>744</v>
      </c>
      <c r="C28" t="s">
        <v>367</v>
      </c>
      <c r="D28" t="s">
        <v>440</v>
      </c>
      <c r="E28" t="s">
        <v>430</v>
      </c>
      <c r="F28" t="s">
        <v>440</v>
      </c>
      <c r="G28" t="s">
        <v>440</v>
      </c>
      <c r="H28" t="s">
        <v>434</v>
      </c>
      <c r="I28" t="s">
        <v>572</v>
      </c>
      <c r="J28" t="s">
        <v>849</v>
      </c>
    </row>
    <row r="29">
      <c r="A29" s="5" t="s">
        <v>448</v>
      </c>
      <c r="B29" t="s">
        <v>747</v>
      </c>
      <c r="C29" t="s">
        <v>461</v>
      </c>
      <c r="D29" t="s">
        <v>394</v>
      </c>
      <c r="E29" t="s">
        <v>541</v>
      </c>
      <c r="F29" t="s">
        <v>567</v>
      </c>
      <c r="G29" t="s">
        <v>439</v>
      </c>
      <c r="H29" t="s">
        <v>643</v>
      </c>
      <c r="I29" t="s">
        <v>850</v>
      </c>
      <c r="J29" t="s">
        <v>851</v>
      </c>
    </row>
    <row r="30">
      <c r="A30" s="5" t="s">
        <v>448</v>
      </c>
      <c r="B30" t="s">
        <v>750</v>
      </c>
      <c r="C30" t="s">
        <v>852</v>
      </c>
      <c r="D30" t="s">
        <v>524</v>
      </c>
      <c r="E30" t="s">
        <v>405</v>
      </c>
      <c r="F30" t="s">
        <v>632</v>
      </c>
      <c r="G30" t="s">
        <v>412</v>
      </c>
      <c r="H30" t="s">
        <v>478</v>
      </c>
      <c r="I30" t="s">
        <v>853</v>
      </c>
      <c r="J30" t="s">
        <v>586</v>
      </c>
    </row>
    <row r="31">
      <c r="A31" s="5" t="s">
        <v>448</v>
      </c>
      <c r="B31" t="s">
        <v>753</v>
      </c>
      <c r="C31" t="s">
        <v>854</v>
      </c>
      <c r="D31" t="s">
        <v>432</v>
      </c>
      <c r="E31" t="s">
        <v>446</v>
      </c>
      <c r="F31" t="s">
        <v>674</v>
      </c>
      <c r="G31" t="s">
        <v>436</v>
      </c>
      <c r="H31" t="s">
        <v>535</v>
      </c>
      <c r="I31" t="s">
        <v>855</v>
      </c>
      <c r="J31" t="s">
        <v>573</v>
      </c>
    </row>
    <row r="32">
      <c r="A32" s="5" t="s">
        <v>453</v>
      </c>
      <c r="B32" t="s">
        <v>755</v>
      </c>
      <c r="C32" t="s">
        <v>856</v>
      </c>
      <c r="D32" t="s">
        <v>392</v>
      </c>
      <c r="E32" t="s">
        <v>857</v>
      </c>
      <c r="F32" t="s">
        <v>570</v>
      </c>
      <c r="G32" t="s">
        <v>546</v>
      </c>
      <c r="H32" t="s">
        <v>628</v>
      </c>
      <c r="I32" t="s">
        <v>858</v>
      </c>
      <c r="J32" t="s">
        <v>859</v>
      </c>
    </row>
    <row r="33">
      <c r="A33" s="5" t="s">
        <v>453</v>
      </c>
      <c r="B33" t="s">
        <v>759</v>
      </c>
      <c r="C33" t="s">
        <v>547</v>
      </c>
      <c r="D33" t="s">
        <v>457</v>
      </c>
      <c r="E33" t="s">
        <v>414</v>
      </c>
      <c r="F33" t="s">
        <v>595</v>
      </c>
      <c r="G33" t="s">
        <v>434</v>
      </c>
      <c r="H33" t="s">
        <v>431</v>
      </c>
      <c r="I33" t="s">
        <v>860</v>
      </c>
      <c r="J33" t="s">
        <v>861</v>
      </c>
    </row>
    <row r="34">
      <c r="A34" s="5" t="s">
        <v>453</v>
      </c>
      <c r="B34" t="s">
        <v>762</v>
      </c>
      <c r="C34" t="s">
        <v>451</v>
      </c>
      <c r="D34" t="s">
        <v>800</v>
      </c>
      <c r="E34" t="s">
        <v>412</v>
      </c>
      <c r="F34" t="s">
        <v>450</v>
      </c>
      <c r="G34" t="s">
        <v>476</v>
      </c>
      <c r="H34" t="s">
        <v>476</v>
      </c>
      <c r="I34" t="s">
        <v>862</v>
      </c>
      <c r="J34" t="s">
        <v>863</v>
      </c>
    </row>
    <row r="35">
      <c r="A35" s="5" t="s">
        <v>453</v>
      </c>
      <c r="B35" t="s">
        <v>766</v>
      </c>
      <c r="C35" t="s">
        <v>864</v>
      </c>
      <c r="D35" t="s">
        <v>455</v>
      </c>
      <c r="E35" t="s">
        <v>414</v>
      </c>
      <c r="F35" t="s">
        <v>450</v>
      </c>
      <c r="G35" t="s">
        <v>440</v>
      </c>
      <c r="H35" t="s">
        <v>636</v>
      </c>
      <c r="I35" t="s">
        <v>537</v>
      </c>
      <c r="J35" t="s">
        <v>865</v>
      </c>
    </row>
    <row r="36">
      <c r="A36" s="5" t="s">
        <v>453</v>
      </c>
      <c r="B36" t="s">
        <v>767</v>
      </c>
      <c r="C36" t="s">
        <v>415</v>
      </c>
      <c r="D36" t="s">
        <v>435</v>
      </c>
      <c r="E36" t="s">
        <v>370</v>
      </c>
      <c r="F36" t="s">
        <v>640</v>
      </c>
      <c r="G36" t="s">
        <v>398</v>
      </c>
      <c r="H36" t="s">
        <v>632</v>
      </c>
      <c r="I36" t="s">
        <v>866</v>
      </c>
      <c r="J36" t="s">
        <v>867</v>
      </c>
    </row>
    <row r="37">
      <c r="A37" s="5" t="s">
        <v>453</v>
      </c>
      <c r="B37" t="s">
        <v>769</v>
      </c>
      <c r="C37" t="s">
        <v>868</v>
      </c>
      <c r="D37" t="s">
        <v>432</v>
      </c>
      <c r="E37" t="s">
        <v>600</v>
      </c>
      <c r="F37" t="s">
        <v>442</v>
      </c>
      <c r="G37" t="s">
        <v>440</v>
      </c>
      <c r="H37" t="s">
        <v>394</v>
      </c>
      <c r="I37" t="s">
        <v>395</v>
      </c>
      <c r="J37" t="s">
        <v>395</v>
      </c>
    </row>
    <row r="38">
      <c r="A38" s="5" t="s">
        <v>459</v>
      </c>
      <c r="B38" t="s">
        <v>773</v>
      </c>
      <c r="C38" t="s">
        <v>561</v>
      </c>
      <c r="D38" t="s">
        <v>571</v>
      </c>
      <c r="E38" t="s">
        <v>370</v>
      </c>
      <c r="F38" t="s">
        <v>715</v>
      </c>
      <c r="G38" t="s">
        <v>398</v>
      </c>
      <c r="H38" t="s">
        <v>445</v>
      </c>
      <c r="I38" t="s">
        <v>869</v>
      </c>
      <c r="J38" t="s">
        <v>558</v>
      </c>
    </row>
    <row r="39">
      <c r="A39" s="5" t="s">
        <v>459</v>
      </c>
      <c r="B39" t="s">
        <v>776</v>
      </c>
      <c r="C39" t="s">
        <v>560</v>
      </c>
      <c r="D39" t="s">
        <v>718</v>
      </c>
      <c r="E39" t="s">
        <v>415</v>
      </c>
      <c r="F39" t="s">
        <v>548</v>
      </c>
      <c r="G39" t="s">
        <v>456</v>
      </c>
      <c r="H39" t="s">
        <v>714</v>
      </c>
      <c r="I39" t="s">
        <v>870</v>
      </c>
      <c r="J39" t="s">
        <v>871</v>
      </c>
    </row>
    <row r="40">
      <c r="A40" s="5" t="s">
        <v>459</v>
      </c>
      <c r="B40" t="s">
        <v>780</v>
      </c>
      <c r="C40" t="s">
        <v>473</v>
      </c>
      <c r="D40" t="s">
        <v>829</v>
      </c>
      <c r="E40" t="s">
        <v>672</v>
      </c>
      <c r="F40" t="s">
        <v>424</v>
      </c>
      <c r="G40" t="s">
        <v>420</v>
      </c>
      <c r="H40" t="s">
        <v>367</v>
      </c>
      <c r="I40" t="s">
        <v>659</v>
      </c>
      <c r="J40" t="s">
        <v>395</v>
      </c>
    </row>
    <row r="41">
      <c r="A41" s="5" t="s">
        <v>466</v>
      </c>
      <c r="B41" t="s">
        <v>466</v>
      </c>
      <c r="C41" t="s">
        <v>469</v>
      </c>
      <c r="D41" t="s">
        <v>427</v>
      </c>
      <c r="E41" t="s">
        <v>576</v>
      </c>
      <c r="F41" t="s">
        <v>425</v>
      </c>
      <c r="G41" t="s">
        <v>431</v>
      </c>
      <c r="H41" t="s">
        <v>494</v>
      </c>
      <c r="I41" t="s">
        <v>653</v>
      </c>
      <c r="J41" t="s">
        <v>654</v>
      </c>
    </row>
    <row r="42">
      <c r="A42" s="5" t="s">
        <v>470</v>
      </c>
      <c r="B42" t="s">
        <v>470</v>
      </c>
      <c r="C42" t="s">
        <v>473</v>
      </c>
      <c r="D42" t="s">
        <v>643</v>
      </c>
      <c r="E42" t="s">
        <v>655</v>
      </c>
      <c r="F42" t="s">
        <v>432</v>
      </c>
      <c r="G42" t="s">
        <v>571</v>
      </c>
      <c r="H42" t="s">
        <v>452</v>
      </c>
      <c r="I42" t="s">
        <v>656</v>
      </c>
      <c r="J42" t="s">
        <v>540</v>
      </c>
    </row>
    <row r="43">
      <c r="A43" s="5" t="s">
        <v>784</v>
      </c>
      <c r="B43" t="s">
        <v>784</v>
      </c>
      <c r="C43" t="s">
        <v>533</v>
      </c>
      <c r="D43" t="s">
        <v>422</v>
      </c>
      <c r="E43" t="s">
        <v>672</v>
      </c>
      <c r="F43" t="s">
        <v>800</v>
      </c>
      <c r="G43" t="s">
        <v>632</v>
      </c>
      <c r="H43" t="s">
        <v>476</v>
      </c>
      <c r="I43" t="s">
        <v>659</v>
      </c>
      <c r="J43" t="s">
        <v>834</v>
      </c>
    </row>
    <row r="44">
      <c r="A44" s="5" t="s">
        <v>784</v>
      </c>
      <c r="B44" t="s">
        <v>787</v>
      </c>
      <c r="C44" t="s">
        <v>409</v>
      </c>
      <c r="D44" t="s">
        <v>636</v>
      </c>
      <c r="E44" t="s">
        <v>546</v>
      </c>
      <c r="F44" t="s">
        <v>538</v>
      </c>
      <c r="G44" t="s">
        <v>476</v>
      </c>
      <c r="H44" t="s">
        <v>640</v>
      </c>
      <c r="I44" t="s">
        <v>872</v>
      </c>
      <c r="J44" t="s">
        <v>836</v>
      </c>
    </row>
    <row r="45">
      <c r="A45" s="5" t="s">
        <v>481</v>
      </c>
      <c r="B45" t="s">
        <v>792</v>
      </c>
      <c r="C45" t="s">
        <v>873</v>
      </c>
      <c r="D45" t="s">
        <v>551</v>
      </c>
      <c r="E45" t="s">
        <v>829</v>
      </c>
      <c r="F45" t="s">
        <v>415</v>
      </c>
      <c r="G45" t="s">
        <v>608</v>
      </c>
      <c r="H45" t="s">
        <v>608</v>
      </c>
      <c r="I45" t="s">
        <v>526</v>
      </c>
      <c r="J45" t="s">
        <v>659</v>
      </c>
    </row>
    <row r="46">
      <c r="A46" s="5" t="s">
        <v>481</v>
      </c>
      <c r="B46" t="s">
        <v>797</v>
      </c>
      <c r="C46" t="s">
        <v>395</v>
      </c>
      <c r="D46" t="s">
        <v>395</v>
      </c>
      <c r="E46" t="s">
        <v>418</v>
      </c>
      <c r="F46" t="s">
        <v>612</v>
      </c>
      <c r="G46" t="s">
        <v>699</v>
      </c>
      <c r="H46" t="s">
        <v>524</v>
      </c>
      <c r="I46" t="s">
        <v>395</v>
      </c>
      <c r="J46" t="s">
        <v>395</v>
      </c>
    </row>
    <row r="47">
      <c r="A47" s="5" t="s">
        <v>486</v>
      </c>
      <c r="B47" t="s">
        <v>802</v>
      </c>
      <c r="C47" t="s">
        <v>489</v>
      </c>
      <c r="D47" t="s">
        <v>490</v>
      </c>
      <c r="E47" t="s">
        <v>468</v>
      </c>
      <c r="F47" t="s">
        <v>390</v>
      </c>
      <c r="G47" t="s">
        <v>432</v>
      </c>
      <c r="H47" t="s">
        <v>570</v>
      </c>
      <c r="I47" t="s">
        <v>660</v>
      </c>
      <c r="J47" t="s">
        <v>661</v>
      </c>
    </row>
    <row r="48">
      <c r="A48" s="5" t="s">
        <v>806</v>
      </c>
      <c r="B48" t="s">
        <v>807</v>
      </c>
      <c r="C48" t="s">
        <v>395</v>
      </c>
      <c r="D48" t="s">
        <v>395</v>
      </c>
      <c r="E48" t="s">
        <v>395</v>
      </c>
      <c r="F48" t="s">
        <v>395</v>
      </c>
      <c r="G48" t="s">
        <v>395</v>
      </c>
      <c r="H48" t="s">
        <v>395</v>
      </c>
      <c r="I48" t="s">
        <v>395</v>
      </c>
      <c r="J48" t="s">
        <v>395</v>
      </c>
    </row>
    <row r="49">
      <c r="A49" s="5" t="s">
        <v>806</v>
      </c>
      <c r="B49" t="s">
        <v>809</v>
      </c>
      <c r="C49" t="s">
        <v>395</v>
      </c>
      <c r="D49" t="s">
        <v>395</v>
      </c>
      <c r="E49" t="s">
        <v>395</v>
      </c>
      <c r="F49" t="s">
        <v>395</v>
      </c>
      <c r="G49" t="s">
        <v>395</v>
      </c>
      <c r="H49" t="s">
        <v>395</v>
      </c>
      <c r="I49" t="s">
        <v>395</v>
      </c>
      <c r="J49" t="s">
        <v>395</v>
      </c>
    </row>
    <row r="50">
      <c r="A50" s="5" t="s">
        <v>354</v>
      </c>
      <c r="B50" t="s">
        <v>493</v>
      </c>
      <c r="C50" t="s">
        <v>465</v>
      </c>
      <c r="D50" t="s">
        <v>494</v>
      </c>
      <c r="E50" t="s">
        <v>424</v>
      </c>
      <c r="F50" t="s">
        <v>438</v>
      </c>
      <c r="G50" t="s">
        <v>400</v>
      </c>
      <c r="H50" t="s">
        <v>541</v>
      </c>
      <c r="I50" t="s">
        <v>542</v>
      </c>
      <c r="J50" t="s">
        <v>543</v>
      </c>
    </row>
    <row r="51">
      <c r="A51" s="5" t="s">
        <v>354</v>
      </c>
      <c r="B51" t="s">
        <v>497</v>
      </c>
      <c r="C51" t="s">
        <v>874</v>
      </c>
      <c r="D51" t="s">
        <v>875</v>
      </c>
      <c r="E51" t="s">
        <v>812</v>
      </c>
      <c r="F51" t="s">
        <v>501</v>
      </c>
      <c r="G51" t="s">
        <v>621</v>
      </c>
      <c r="H51" t="s">
        <v>876</v>
      </c>
      <c r="I51" t="s">
        <v>877</v>
      </c>
      <c r="J51" t="s">
        <v>878</v>
      </c>
    </row>
    <row r="53">
      <c r="A53" t="s">
        <v>371</v>
      </c>
    </row>
    <row r="54">
      <c r="A54" t="s">
        <v>372</v>
      </c>
    </row>
    <row r="55">
      <c r="A55" t="s">
        <v>528</v>
      </c>
    </row>
    <row r="56">
      <c r="A56" t="s">
        <v>529</v>
      </c>
    </row>
    <row r="57">
      <c r="A57" t="s">
        <v>530</v>
      </c>
    </row>
    <row r="58">
      <c r="A58" t="s">
        <v>354</v>
      </c>
    </row>
    <row r="59">
      <c r="A59" t="s">
        <v>373</v>
      </c>
    </row>
    <row r="60">
      <c r="A60" t="s">
        <v>374</v>
      </c>
    </row>
    <row r="61">
      <c r="A61" t="s">
        <v>531</v>
      </c>
    </row>
    <row r="62">
      <c r="A62" t="s">
        <v>532</v>
      </c>
    </row>
    <row r="63">
      <c r="A63" t="s">
        <v>879</v>
      </c>
    </row>
    <row r="64">
      <c r="A64" t="s">
        <v>354</v>
      </c>
    </row>
    <row r="65">
      <c r="A65" t="s">
        <v>376</v>
      </c>
    </row>
    <row r="66">
      <c r="A66" t="s">
        <v>818</v>
      </c>
    </row>
    <row r="67">
      <c r="A67" t="s">
        <v>354</v>
      </c>
    </row>
    <row r="68">
      <c r="A68" t="s">
        <v>507</v>
      </c>
    </row>
    <row r="69">
      <c r="A69" t="s">
        <v>819</v>
      </c>
    </row>
  </sheetData>
  <mergeCells count="21">
    <mergeCell ref="A3:J3"/>
    <mergeCell ref="A18:A19"/>
    <mergeCell ref="A16:A17"/>
    <mergeCell ref="A32:A37"/>
    <mergeCell ref="A47:A47"/>
    <mergeCell ref="A9:A9"/>
    <mergeCell ref="A45:A46"/>
    <mergeCell ref="A25:A25"/>
    <mergeCell ref="A10:A15"/>
    <mergeCell ref="A20:A21"/>
    <mergeCell ref="A38:A40"/>
    <mergeCell ref="A43:A44"/>
    <mergeCell ref="A22:A23"/>
    <mergeCell ref="A24:A24"/>
    <mergeCell ref="A42:A42"/>
    <mergeCell ref="A27:A28"/>
    <mergeCell ref="A5:A8"/>
    <mergeCell ref="A41:A41"/>
    <mergeCell ref="A29:A31"/>
    <mergeCell ref="A48:A49"/>
    <mergeCell ref="A26:A26"/>
  </mergeCells>
  <pageMargins left="0.7" right="0.7" top="0.75" bottom="0.75" header="0.3" footer="0.3"/>
  <pageSetup paperSize="9" orientation="portrait" horizontalDpi="300" verticalDpi="300" r:id="rId2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44.71" hidden="0" customWidth="1"/>
    <col min="3" max="3" width="20.71" hidden="0" customWidth="1"/>
    <col min="4" max="4" width="20.71" hidden="0" customWidth="1"/>
  </cols>
  <sheetData>
    <row r="1">
      <c r="A1" s="4" t="s">
        <v>271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</row>
    <row r="4">
      <c r="A4" s="2" t="s">
        <v>354</v>
      </c>
      <c r="B4" s="2" t="s">
        <v>354</v>
      </c>
      <c r="C4" s="2" t="s">
        <v>4578</v>
      </c>
      <c r="D4" s="2" t="s">
        <v>4579</v>
      </c>
    </row>
    <row r="5">
      <c r="A5" s="5" t="s">
        <v>354</v>
      </c>
      <c r="B5" t="s">
        <v>4167</v>
      </c>
      <c r="C5" t="s">
        <v>687</v>
      </c>
      <c r="D5" t="s">
        <v>1022</v>
      </c>
    </row>
    <row r="6">
      <c r="A6" s="5" t="s">
        <v>354</v>
      </c>
      <c r="B6" t="s">
        <v>4609</v>
      </c>
      <c r="C6" t="s">
        <v>874</v>
      </c>
      <c r="D6" t="s">
        <v>1218</v>
      </c>
    </row>
    <row r="7">
      <c r="A7" s="5" t="s">
        <v>354</v>
      </c>
      <c r="B7" t="s">
        <v>4610</v>
      </c>
      <c r="C7" t="s">
        <v>1255</v>
      </c>
      <c r="D7" t="s">
        <v>1390</v>
      </c>
    </row>
    <row r="8">
      <c r="A8" s="5" t="s">
        <v>354</v>
      </c>
      <c r="B8" t="s">
        <v>4611</v>
      </c>
      <c r="C8" t="s">
        <v>1212</v>
      </c>
      <c r="D8" t="s">
        <v>876</v>
      </c>
    </row>
    <row r="9">
      <c r="A9" s="5" t="s">
        <v>354</v>
      </c>
      <c r="B9" t="s">
        <v>4612</v>
      </c>
      <c r="C9" t="s">
        <v>1059</v>
      </c>
      <c r="D9" t="s">
        <v>1129</v>
      </c>
    </row>
    <row r="10">
      <c r="A10" s="5" t="s">
        <v>354</v>
      </c>
      <c r="B10" t="s">
        <v>4613</v>
      </c>
      <c r="C10" t="s">
        <v>1355</v>
      </c>
      <c r="D10" t="s">
        <v>1402</v>
      </c>
    </row>
    <row r="11">
      <c r="A11" s="5" t="s">
        <v>354</v>
      </c>
      <c r="B11" t="s">
        <v>4614</v>
      </c>
      <c r="C11" t="s">
        <v>1121</v>
      </c>
      <c r="D11" t="s">
        <v>1240</v>
      </c>
    </row>
    <row r="12">
      <c r="A12" s="5" t="s">
        <v>354</v>
      </c>
      <c r="B12" t="s">
        <v>4615</v>
      </c>
      <c r="C12" t="s">
        <v>1325</v>
      </c>
      <c r="D12" t="s">
        <v>1392</v>
      </c>
    </row>
    <row r="13">
      <c r="A13" s="5" t="s">
        <v>354</v>
      </c>
      <c r="B13" t="s">
        <v>4616</v>
      </c>
      <c r="C13" t="s">
        <v>1074</v>
      </c>
      <c r="D13" t="s">
        <v>1022</v>
      </c>
    </row>
    <row r="14">
      <c r="A14" s="5" t="s">
        <v>354</v>
      </c>
      <c r="B14" t="s">
        <v>481</v>
      </c>
      <c r="C14" t="s">
        <v>1070</v>
      </c>
      <c r="D14" t="s">
        <v>1060</v>
      </c>
    </row>
    <row r="15">
      <c r="A15" s="5" t="s">
        <v>354</v>
      </c>
      <c r="B15" t="s">
        <v>4617</v>
      </c>
      <c r="C15" t="s">
        <v>1075</v>
      </c>
      <c r="D15" t="s">
        <v>1060</v>
      </c>
    </row>
    <row r="16">
      <c r="A16" s="5" t="s">
        <v>354</v>
      </c>
      <c r="B16" t="s">
        <v>4618</v>
      </c>
      <c r="C16" t="s">
        <v>876</v>
      </c>
      <c r="D16" t="s">
        <v>813</v>
      </c>
    </row>
    <row r="17">
      <c r="A17" s="5" t="s">
        <v>354</v>
      </c>
      <c r="B17" t="s">
        <v>4619</v>
      </c>
      <c r="C17" t="s">
        <v>1125</v>
      </c>
      <c r="D17" t="s">
        <v>1197</v>
      </c>
    </row>
    <row r="18">
      <c r="A18" s="5" t="s">
        <v>354</v>
      </c>
      <c r="B18" t="s">
        <v>4620</v>
      </c>
      <c r="C18" t="s">
        <v>440</v>
      </c>
      <c r="D18" t="s">
        <v>440</v>
      </c>
    </row>
    <row r="20">
      <c r="A20" t="s">
        <v>4586</v>
      </c>
    </row>
    <row r="21">
      <c r="A21" t="s">
        <v>4624</v>
      </c>
    </row>
    <row r="22">
      <c r="A22" t="s">
        <v>354</v>
      </c>
    </row>
    <row r="23">
      <c r="A23" t="s">
        <v>376</v>
      </c>
    </row>
    <row r="24">
      <c r="A24" t="s">
        <v>4622</v>
      </c>
    </row>
    <row r="25">
      <c r="A25" t="s">
        <v>354</v>
      </c>
    </row>
    <row r="26">
      <c r="A26" t="s">
        <v>507</v>
      </c>
    </row>
    <row r="27">
      <c r="A27" t="s">
        <v>4623</v>
      </c>
    </row>
  </sheetData>
  <mergeCells count="1">
    <mergeCell ref="A3:D3"/>
  </mergeCells>
  <pageMargins left="0.7" right="0.7" top="0.75" bottom="0.75" header="0.3" footer="0.3"/>
  <pageSetup paperSize="9" orientation="portrait" horizontalDpi="300" verticalDpi="300"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7.71" hidden="0" customWidth="1"/>
    <col min="2" max="2" width="34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273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510</v>
      </c>
      <c r="D4" s="2" t="s">
        <v>1058</v>
      </c>
      <c r="E4" s="2" t="s">
        <v>2845</v>
      </c>
      <c r="F4" s="2" t="s">
        <v>2846</v>
      </c>
    </row>
    <row r="5">
      <c r="A5" s="5" t="s">
        <v>4625</v>
      </c>
      <c r="B5" t="s">
        <v>2847</v>
      </c>
      <c r="C5" t="s">
        <v>579</v>
      </c>
      <c r="D5" t="s">
        <v>1368</v>
      </c>
      <c r="E5" t="s">
        <v>619</v>
      </c>
      <c r="F5" t="s">
        <v>969</v>
      </c>
    </row>
    <row r="6">
      <c r="A6" s="5" t="s">
        <v>4625</v>
      </c>
      <c r="B6" t="s">
        <v>2848</v>
      </c>
      <c r="C6" t="s">
        <v>2852</v>
      </c>
      <c r="D6" t="s">
        <v>4626</v>
      </c>
      <c r="E6" t="s">
        <v>1240</v>
      </c>
      <c r="F6" t="s">
        <v>1064</v>
      </c>
    </row>
    <row r="7">
      <c r="A7" s="5" t="s">
        <v>4625</v>
      </c>
      <c r="B7" t="s">
        <v>2851</v>
      </c>
      <c r="C7" t="s">
        <v>4627</v>
      </c>
      <c r="D7" t="s">
        <v>1179</v>
      </c>
      <c r="E7" t="s">
        <v>1357</v>
      </c>
      <c r="F7" t="s">
        <v>811</v>
      </c>
    </row>
    <row r="8">
      <c r="A8" s="5" t="s">
        <v>4625</v>
      </c>
      <c r="B8" t="s">
        <v>2853</v>
      </c>
      <c r="C8" t="s">
        <v>1406</v>
      </c>
      <c r="D8" t="s">
        <v>1064</v>
      </c>
      <c r="E8" t="s">
        <v>1179</v>
      </c>
      <c r="F8" t="s">
        <v>1397</v>
      </c>
    </row>
    <row r="9">
      <c r="A9" s="5" t="s">
        <v>4628</v>
      </c>
      <c r="B9" t="s">
        <v>2847</v>
      </c>
      <c r="C9" t="s">
        <v>2901</v>
      </c>
      <c r="D9" t="s">
        <v>1230</v>
      </c>
      <c r="E9" t="s">
        <v>619</v>
      </c>
      <c r="F9" t="s">
        <v>814</v>
      </c>
    </row>
    <row r="10">
      <c r="A10" s="5" t="s">
        <v>4628</v>
      </c>
      <c r="B10" t="s">
        <v>2848</v>
      </c>
      <c r="C10" t="s">
        <v>1099</v>
      </c>
      <c r="D10" t="s">
        <v>4561</v>
      </c>
      <c r="E10" t="s">
        <v>686</v>
      </c>
      <c r="F10" t="s">
        <v>501</v>
      </c>
    </row>
    <row r="11">
      <c r="A11" s="5" t="s">
        <v>4628</v>
      </c>
      <c r="B11" t="s">
        <v>2851</v>
      </c>
      <c r="C11" t="s">
        <v>4629</v>
      </c>
      <c r="D11" t="s">
        <v>2876</v>
      </c>
      <c r="E11" t="s">
        <v>1377</v>
      </c>
      <c r="F11" t="s">
        <v>1429</v>
      </c>
    </row>
    <row r="12">
      <c r="A12" s="5" t="s">
        <v>4628</v>
      </c>
      <c r="B12" t="s">
        <v>2853</v>
      </c>
      <c r="C12" t="s">
        <v>2885</v>
      </c>
      <c r="D12" t="s">
        <v>1164</v>
      </c>
      <c r="E12" t="s">
        <v>1230</v>
      </c>
      <c r="F12" t="s">
        <v>1128</v>
      </c>
    </row>
    <row r="14">
      <c r="A14" t="s">
        <v>371</v>
      </c>
    </row>
    <row r="15">
      <c r="A15" t="s">
        <v>372</v>
      </c>
    </row>
    <row r="16">
      <c r="A16" t="s">
        <v>1068</v>
      </c>
    </row>
    <row r="17">
      <c r="A17" t="s">
        <v>529</v>
      </c>
    </row>
    <row r="18">
      <c r="A18" t="s">
        <v>544</v>
      </c>
    </row>
    <row r="19">
      <c r="A19" t="s">
        <v>354</v>
      </c>
    </row>
    <row r="20">
      <c r="A20" t="s">
        <v>376</v>
      </c>
    </row>
    <row r="21">
      <c r="A21" t="s">
        <v>2855</v>
      </c>
    </row>
    <row r="22">
      <c r="A22" t="s">
        <v>2856</v>
      </c>
    </row>
    <row r="23">
      <c r="A23" t="s">
        <v>2857</v>
      </c>
    </row>
    <row r="24">
      <c r="A24" t="s">
        <v>2858</v>
      </c>
    </row>
    <row r="25">
      <c r="A25" t="s">
        <v>4630</v>
      </c>
    </row>
  </sheetData>
  <mergeCells count="3">
    <mergeCell ref="A3:F3"/>
    <mergeCell ref="A9:A12"/>
    <mergeCell ref="A5:A8"/>
  </mergeCells>
  <pageMargins left="0.7" right="0.7" top="0.75" bottom="0.75" header="0.3" footer="0.3"/>
  <pageSetup paperSize="9" orientation="portrait" horizontalDpi="300" verticalDpi="300"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7.71" hidden="0" customWidth="1"/>
    <col min="2" max="2" width="34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275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510</v>
      </c>
      <c r="D4" s="2" t="s">
        <v>1058</v>
      </c>
      <c r="E4" s="2" t="s">
        <v>2845</v>
      </c>
      <c r="F4" s="2" t="s">
        <v>2846</v>
      </c>
    </row>
    <row r="5">
      <c r="A5" s="5" t="s">
        <v>4625</v>
      </c>
      <c r="B5" t="s">
        <v>2847</v>
      </c>
      <c r="C5" t="s">
        <v>468</v>
      </c>
      <c r="D5" t="s">
        <v>1212</v>
      </c>
      <c r="E5" t="s">
        <v>969</v>
      </c>
      <c r="F5" t="s">
        <v>1079</v>
      </c>
    </row>
    <row r="6">
      <c r="A6" s="5" t="s">
        <v>4625</v>
      </c>
      <c r="B6" t="s">
        <v>2848</v>
      </c>
      <c r="C6" t="s">
        <v>4631</v>
      </c>
      <c r="D6" t="s">
        <v>1258</v>
      </c>
      <c r="E6" t="s">
        <v>1524</v>
      </c>
      <c r="F6" t="s">
        <v>1232</v>
      </c>
    </row>
    <row r="7">
      <c r="A7" s="5" t="s">
        <v>4625</v>
      </c>
      <c r="B7" t="s">
        <v>2851</v>
      </c>
      <c r="C7" t="s">
        <v>4632</v>
      </c>
      <c r="D7" t="s">
        <v>1355</v>
      </c>
      <c r="E7" t="s">
        <v>1385</v>
      </c>
      <c r="F7" t="s">
        <v>3939</v>
      </c>
    </row>
    <row r="8">
      <c r="A8" s="5" t="s">
        <v>4625</v>
      </c>
      <c r="B8" t="s">
        <v>2853</v>
      </c>
      <c r="C8" t="s">
        <v>1185</v>
      </c>
      <c r="D8" t="s">
        <v>1185</v>
      </c>
      <c r="E8" t="s">
        <v>1333</v>
      </c>
      <c r="F8" t="s">
        <v>1447</v>
      </c>
    </row>
    <row r="9">
      <c r="A9" s="5" t="s">
        <v>4628</v>
      </c>
      <c r="B9" t="s">
        <v>2847</v>
      </c>
      <c r="C9" t="s">
        <v>2901</v>
      </c>
      <c r="D9" t="s">
        <v>1178</v>
      </c>
      <c r="E9" t="s">
        <v>1077</v>
      </c>
      <c r="F9" t="s">
        <v>813</v>
      </c>
    </row>
    <row r="10">
      <c r="A10" s="5" t="s">
        <v>4628</v>
      </c>
      <c r="B10" t="s">
        <v>2848</v>
      </c>
      <c r="C10" t="s">
        <v>1259</v>
      </c>
      <c r="D10" t="s">
        <v>4633</v>
      </c>
      <c r="E10" t="s">
        <v>685</v>
      </c>
      <c r="F10" t="s">
        <v>503</v>
      </c>
    </row>
    <row r="11">
      <c r="A11" s="5" t="s">
        <v>4628</v>
      </c>
      <c r="B11" t="s">
        <v>2851</v>
      </c>
      <c r="C11" t="s">
        <v>4405</v>
      </c>
      <c r="D11" t="s">
        <v>1445</v>
      </c>
      <c r="E11" t="s">
        <v>1303</v>
      </c>
      <c r="F11" t="s">
        <v>1021</v>
      </c>
    </row>
    <row r="12">
      <c r="A12" s="5" t="s">
        <v>4628</v>
      </c>
      <c r="B12" t="s">
        <v>2853</v>
      </c>
      <c r="C12" t="s">
        <v>1251</v>
      </c>
      <c r="D12" t="s">
        <v>1251</v>
      </c>
      <c r="E12" t="s">
        <v>1241</v>
      </c>
      <c r="F12" t="s">
        <v>1127</v>
      </c>
    </row>
    <row r="14">
      <c r="A14" t="s">
        <v>371</v>
      </c>
    </row>
    <row r="15">
      <c r="A15" t="s">
        <v>372</v>
      </c>
    </row>
    <row r="16">
      <c r="A16" t="s">
        <v>1068</v>
      </c>
    </row>
    <row r="17">
      <c r="A17" t="s">
        <v>529</v>
      </c>
    </row>
    <row r="18">
      <c r="A18" t="s">
        <v>559</v>
      </c>
    </row>
    <row r="19">
      <c r="A19" t="s">
        <v>354</v>
      </c>
    </row>
    <row r="20">
      <c r="A20" t="s">
        <v>376</v>
      </c>
    </row>
    <row r="21">
      <c r="A21" t="s">
        <v>2855</v>
      </c>
    </row>
    <row r="22">
      <c r="A22" t="s">
        <v>2856</v>
      </c>
    </row>
    <row r="23">
      <c r="A23" t="s">
        <v>2857</v>
      </c>
    </row>
    <row r="24">
      <c r="A24" t="s">
        <v>2858</v>
      </c>
    </row>
    <row r="25">
      <c r="A25" t="s">
        <v>4630</v>
      </c>
    </row>
  </sheetData>
  <mergeCells count="3">
    <mergeCell ref="A3:F3"/>
    <mergeCell ref="A9:A12"/>
    <mergeCell ref="A5:A8"/>
  </mergeCells>
  <pageMargins left="0.7" right="0.7" top="0.75" bottom="0.75" header="0.3" footer="0.3"/>
  <pageSetup paperSize="9" orientation="portrait" horizontalDpi="300" verticalDpi="300"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7.71" hidden="0" customWidth="1"/>
    <col min="2" max="2" width="34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277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510</v>
      </c>
      <c r="D4" s="2" t="s">
        <v>1058</v>
      </c>
      <c r="E4" s="2" t="s">
        <v>2845</v>
      </c>
      <c r="F4" s="2" t="s">
        <v>2846</v>
      </c>
    </row>
    <row r="5">
      <c r="A5" s="5" t="s">
        <v>4625</v>
      </c>
      <c r="B5" t="s">
        <v>2847</v>
      </c>
      <c r="C5" t="s">
        <v>578</v>
      </c>
      <c r="D5" t="s">
        <v>875</v>
      </c>
      <c r="E5" t="s">
        <v>1070</v>
      </c>
      <c r="F5" t="s">
        <v>968</v>
      </c>
    </row>
    <row r="6">
      <c r="A6" s="5" t="s">
        <v>4625</v>
      </c>
      <c r="B6" t="s">
        <v>2848</v>
      </c>
      <c r="C6" t="s">
        <v>4634</v>
      </c>
      <c r="D6" t="s">
        <v>1437</v>
      </c>
      <c r="E6" t="s">
        <v>1071</v>
      </c>
      <c r="F6" t="s">
        <v>1078</v>
      </c>
    </row>
    <row r="7">
      <c r="A7" s="5" t="s">
        <v>4625</v>
      </c>
      <c r="B7" t="s">
        <v>2851</v>
      </c>
      <c r="C7" t="s">
        <v>4419</v>
      </c>
      <c r="D7" t="s">
        <v>1418</v>
      </c>
      <c r="E7" t="s">
        <v>4635</v>
      </c>
      <c r="F7" t="s">
        <v>2863</v>
      </c>
    </row>
    <row r="8">
      <c r="A8" s="5" t="s">
        <v>4625</v>
      </c>
      <c r="B8" t="s">
        <v>2853</v>
      </c>
      <c r="C8" t="s">
        <v>4044</v>
      </c>
      <c r="D8" t="s">
        <v>4006</v>
      </c>
      <c r="E8" t="s">
        <v>1360</v>
      </c>
      <c r="F8" t="s">
        <v>1386</v>
      </c>
    </row>
    <row r="9">
      <c r="A9" s="5" t="s">
        <v>4628</v>
      </c>
      <c r="B9" t="s">
        <v>2847</v>
      </c>
      <c r="C9" t="s">
        <v>825</v>
      </c>
      <c r="D9" t="s">
        <v>1238</v>
      </c>
      <c r="E9" t="s">
        <v>1077</v>
      </c>
      <c r="F9" t="s">
        <v>686</v>
      </c>
    </row>
    <row r="10">
      <c r="A10" s="5" t="s">
        <v>4628</v>
      </c>
      <c r="B10" t="s">
        <v>2848</v>
      </c>
      <c r="C10" t="s">
        <v>1168</v>
      </c>
      <c r="D10" t="s">
        <v>1394</v>
      </c>
      <c r="E10" t="s">
        <v>662</v>
      </c>
      <c r="F10" t="s">
        <v>891</v>
      </c>
    </row>
    <row r="11">
      <c r="A11" s="5" t="s">
        <v>4628</v>
      </c>
      <c r="B11" t="s">
        <v>2851</v>
      </c>
      <c r="C11" t="s">
        <v>4636</v>
      </c>
      <c r="D11" t="s">
        <v>1115</v>
      </c>
      <c r="E11" t="s">
        <v>1255</v>
      </c>
      <c r="F11" t="s">
        <v>1326</v>
      </c>
    </row>
    <row r="12">
      <c r="A12" s="5" t="s">
        <v>4628</v>
      </c>
      <c r="B12" t="s">
        <v>2853</v>
      </c>
      <c r="C12" t="s">
        <v>4496</v>
      </c>
      <c r="D12" t="s">
        <v>1176</v>
      </c>
      <c r="E12" t="s">
        <v>1218</v>
      </c>
      <c r="F12" t="s">
        <v>4637</v>
      </c>
    </row>
    <row r="14">
      <c r="A14" t="s">
        <v>371</v>
      </c>
    </row>
    <row r="15">
      <c r="A15" t="s">
        <v>372</v>
      </c>
    </row>
    <row r="16">
      <c r="A16" t="s">
        <v>1068</v>
      </c>
    </row>
    <row r="17">
      <c r="A17" t="s">
        <v>529</v>
      </c>
    </row>
    <row r="18">
      <c r="A18" t="s">
        <v>375</v>
      </c>
    </row>
    <row r="19">
      <c r="A19" t="s">
        <v>354</v>
      </c>
    </row>
    <row r="20">
      <c r="A20" t="s">
        <v>376</v>
      </c>
    </row>
    <row r="21">
      <c r="A21" t="s">
        <v>2855</v>
      </c>
    </row>
    <row r="22">
      <c r="A22" t="s">
        <v>2856</v>
      </c>
    </row>
    <row r="23">
      <c r="A23" t="s">
        <v>2857</v>
      </c>
    </row>
    <row r="24">
      <c r="A24" t="s">
        <v>2858</v>
      </c>
    </row>
    <row r="25">
      <c r="A25" t="s">
        <v>4630</v>
      </c>
    </row>
  </sheetData>
  <mergeCells count="3">
    <mergeCell ref="A3:F3"/>
    <mergeCell ref="A9:A12"/>
    <mergeCell ref="A5:A8"/>
  </mergeCells>
  <pageMargins left="0.7" right="0.7" top="0.75" bottom="0.75" header="0.3" footer="0.3"/>
  <pageSetup paperSize="9" orientation="portrait" horizontalDpi="300" verticalDpi="300"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7.71" hidden="0" customWidth="1"/>
    <col min="2" max="2" width="36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281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</row>
    <row r="5">
      <c r="A5" s="5" t="s">
        <v>4625</v>
      </c>
      <c r="B5" t="s">
        <v>4638</v>
      </c>
      <c r="C5" t="s">
        <v>1364</v>
      </c>
      <c r="D5" t="s">
        <v>1428</v>
      </c>
      <c r="E5" t="s">
        <v>1392</v>
      </c>
      <c r="F5" t="s">
        <v>1137</v>
      </c>
    </row>
    <row r="6">
      <c r="A6" s="5" t="s">
        <v>4625</v>
      </c>
      <c r="B6" t="s">
        <v>4639</v>
      </c>
      <c r="C6" t="s">
        <v>1183</v>
      </c>
      <c r="D6" t="s">
        <v>4640</v>
      </c>
      <c r="E6" t="s">
        <v>2939</v>
      </c>
      <c r="F6" t="s">
        <v>1294</v>
      </c>
    </row>
    <row r="7">
      <c r="A7" s="5" t="s">
        <v>4625</v>
      </c>
      <c r="B7" t="s">
        <v>4641</v>
      </c>
      <c r="C7" t="s">
        <v>969</v>
      </c>
      <c r="D7" t="s">
        <v>813</v>
      </c>
      <c r="E7" t="s">
        <v>969</v>
      </c>
      <c r="F7" t="s">
        <v>1198</v>
      </c>
    </row>
    <row r="8">
      <c r="A8" s="5" t="s">
        <v>4625</v>
      </c>
      <c r="B8" t="s">
        <v>4642</v>
      </c>
      <c r="C8" t="s">
        <v>1063</v>
      </c>
      <c r="D8" t="s">
        <v>876</v>
      </c>
      <c r="E8" t="s">
        <v>1368</v>
      </c>
      <c r="F8" t="s">
        <v>620</v>
      </c>
    </row>
    <row r="9">
      <c r="A9" s="5" t="s">
        <v>4625</v>
      </c>
      <c r="B9" t="s">
        <v>4643</v>
      </c>
      <c r="C9" t="s">
        <v>1061</v>
      </c>
      <c r="D9" t="s">
        <v>499</v>
      </c>
      <c r="E9" t="s">
        <v>1078</v>
      </c>
      <c r="F9" t="s">
        <v>662</v>
      </c>
    </row>
    <row r="10">
      <c r="A10" s="5" t="s">
        <v>4625</v>
      </c>
      <c r="B10" t="s">
        <v>4644</v>
      </c>
      <c r="C10" t="s">
        <v>1059</v>
      </c>
      <c r="D10" t="s">
        <v>1197</v>
      </c>
      <c r="E10" t="s">
        <v>1070</v>
      </c>
      <c r="F10" t="s">
        <v>1079</v>
      </c>
    </row>
    <row r="11">
      <c r="A11" s="5" t="s">
        <v>4625</v>
      </c>
      <c r="B11" t="s">
        <v>493</v>
      </c>
      <c r="C11" t="s">
        <v>440</v>
      </c>
      <c r="D11" t="s">
        <v>440</v>
      </c>
      <c r="E11" t="s">
        <v>440</v>
      </c>
      <c r="F11" t="s">
        <v>440</v>
      </c>
    </row>
    <row r="12">
      <c r="A12" s="5" t="s">
        <v>4628</v>
      </c>
      <c r="B12" t="s">
        <v>4638</v>
      </c>
      <c r="C12" t="s">
        <v>1178</v>
      </c>
      <c r="D12" t="s">
        <v>1438</v>
      </c>
      <c r="E12" t="s">
        <v>1098</v>
      </c>
      <c r="F12" t="s">
        <v>890</v>
      </c>
    </row>
    <row r="13">
      <c r="A13" s="5" t="s">
        <v>4628</v>
      </c>
      <c r="B13" t="s">
        <v>4639</v>
      </c>
      <c r="C13" t="s">
        <v>489</v>
      </c>
      <c r="D13" t="s">
        <v>366</v>
      </c>
      <c r="E13" t="s">
        <v>705</v>
      </c>
      <c r="F13" t="s">
        <v>1329</v>
      </c>
    </row>
    <row r="14">
      <c r="A14" s="5" t="s">
        <v>4628</v>
      </c>
      <c r="B14" t="s">
        <v>4641</v>
      </c>
      <c r="C14" t="s">
        <v>1125</v>
      </c>
      <c r="D14" t="s">
        <v>1319</v>
      </c>
      <c r="E14" t="s">
        <v>1075</v>
      </c>
      <c r="F14" t="s">
        <v>1120</v>
      </c>
    </row>
    <row r="15">
      <c r="A15" s="5" t="s">
        <v>4628</v>
      </c>
      <c r="B15" t="s">
        <v>4642</v>
      </c>
      <c r="C15" t="s">
        <v>1077</v>
      </c>
      <c r="D15" t="s">
        <v>1026</v>
      </c>
      <c r="E15" t="s">
        <v>811</v>
      </c>
      <c r="F15" t="s">
        <v>1025</v>
      </c>
    </row>
    <row r="16">
      <c r="A16" s="5" t="s">
        <v>4628</v>
      </c>
      <c r="B16" t="s">
        <v>4643</v>
      </c>
      <c r="C16" t="s">
        <v>1429</v>
      </c>
      <c r="D16" t="s">
        <v>1078</v>
      </c>
      <c r="E16" t="s">
        <v>1021</v>
      </c>
      <c r="F16" t="s">
        <v>3939</v>
      </c>
    </row>
    <row r="17">
      <c r="A17" s="5" t="s">
        <v>4628</v>
      </c>
      <c r="B17" t="s">
        <v>4644</v>
      </c>
      <c r="C17" t="s">
        <v>1120</v>
      </c>
      <c r="D17" t="s">
        <v>1117</v>
      </c>
      <c r="E17" t="s">
        <v>1317</v>
      </c>
      <c r="F17" t="s">
        <v>1201</v>
      </c>
    </row>
    <row r="18">
      <c r="A18" s="5" t="s">
        <v>4628</v>
      </c>
      <c r="B18" t="s">
        <v>493</v>
      </c>
      <c r="C18" t="s">
        <v>440</v>
      </c>
      <c r="D18" t="s">
        <v>440</v>
      </c>
      <c r="E18" t="s">
        <v>440</v>
      </c>
      <c r="F18" t="s">
        <v>440</v>
      </c>
    </row>
    <row r="19">
      <c r="A19" s="5" t="s">
        <v>493</v>
      </c>
      <c r="B19" t="s">
        <v>4638</v>
      </c>
      <c r="C19" t="s">
        <v>1223</v>
      </c>
      <c r="D19" t="s">
        <v>1097</v>
      </c>
      <c r="E19" t="s">
        <v>1230</v>
      </c>
      <c r="F19" t="s">
        <v>1134</v>
      </c>
    </row>
    <row r="20">
      <c r="A20" s="5" t="s">
        <v>493</v>
      </c>
      <c r="B20" t="s">
        <v>4639</v>
      </c>
      <c r="C20" t="s">
        <v>960</v>
      </c>
      <c r="D20" t="s">
        <v>984</v>
      </c>
      <c r="E20" t="s">
        <v>417</v>
      </c>
      <c r="F20" t="s">
        <v>828</v>
      </c>
    </row>
    <row r="21">
      <c r="A21" s="5" t="s">
        <v>493</v>
      </c>
      <c r="B21" t="s">
        <v>4641</v>
      </c>
      <c r="C21" t="s">
        <v>1079</v>
      </c>
      <c r="D21" t="s">
        <v>1513</v>
      </c>
      <c r="E21" t="s">
        <v>1079</v>
      </c>
      <c r="F21" t="s">
        <v>1197</v>
      </c>
    </row>
    <row r="22">
      <c r="A22" s="5" t="s">
        <v>493</v>
      </c>
      <c r="B22" t="s">
        <v>4642</v>
      </c>
      <c r="C22" t="s">
        <v>814</v>
      </c>
      <c r="D22" t="s">
        <v>1070</v>
      </c>
      <c r="E22" t="s">
        <v>812</v>
      </c>
      <c r="F22" t="s">
        <v>876</v>
      </c>
    </row>
    <row r="23">
      <c r="A23" s="5" t="s">
        <v>493</v>
      </c>
      <c r="B23" t="s">
        <v>4643</v>
      </c>
      <c r="C23" t="s">
        <v>1066</v>
      </c>
      <c r="D23" t="s">
        <v>1368</v>
      </c>
      <c r="E23" t="s">
        <v>1066</v>
      </c>
      <c r="F23" t="s">
        <v>1141</v>
      </c>
    </row>
    <row r="24">
      <c r="A24" s="5" t="s">
        <v>493</v>
      </c>
      <c r="B24" t="s">
        <v>4644</v>
      </c>
      <c r="C24" t="s">
        <v>1196</v>
      </c>
      <c r="D24" t="s">
        <v>1129</v>
      </c>
      <c r="E24" t="s">
        <v>965</v>
      </c>
      <c r="F24" t="s">
        <v>1125</v>
      </c>
    </row>
    <row r="25">
      <c r="A25" s="5" t="s">
        <v>493</v>
      </c>
      <c r="B25" t="s">
        <v>493</v>
      </c>
      <c r="C25" t="s">
        <v>440</v>
      </c>
      <c r="D25" t="s">
        <v>440</v>
      </c>
      <c r="E25" t="s">
        <v>440</v>
      </c>
      <c r="F25" t="s">
        <v>440</v>
      </c>
    </row>
    <row r="27">
      <c r="A27" t="s">
        <v>371</v>
      </c>
    </row>
    <row r="28">
      <c r="A28" t="s">
        <v>372</v>
      </c>
    </row>
    <row r="29">
      <c r="A29" t="s">
        <v>528</v>
      </c>
    </row>
    <row r="30">
      <c r="A30" t="s">
        <v>544</v>
      </c>
    </row>
    <row r="31">
      <c r="A31" t="s">
        <v>354</v>
      </c>
    </row>
    <row r="32">
      <c r="A32" t="s">
        <v>376</v>
      </c>
    </row>
    <row r="33">
      <c r="A33" t="s">
        <v>4341</v>
      </c>
    </row>
    <row r="34">
      <c r="A34" t="s">
        <v>4645</v>
      </c>
    </row>
    <row r="35">
      <c r="A35" t="s">
        <v>354</v>
      </c>
    </row>
    <row r="36">
      <c r="A36" t="s">
        <v>1510</v>
      </c>
    </row>
    <row r="37">
      <c r="A37" t="s">
        <v>4646</v>
      </c>
    </row>
  </sheetData>
  <mergeCells count="4">
    <mergeCell ref="A3:F3"/>
    <mergeCell ref="A12:A18"/>
    <mergeCell ref="A5:A11"/>
    <mergeCell ref="A19:A25"/>
  </mergeCells>
  <pageMargins left="0.7" right="0.7" top="0.75" bottom="0.75" header="0.3" footer="0.3"/>
  <pageSetup paperSize="9" orientation="portrait" horizontalDpi="300" verticalDpi="300"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13.71" hidden="0" customWidth="1"/>
    <col min="2" max="2" width="36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283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</row>
    <row r="5">
      <c r="A5" s="5" t="s">
        <v>4647</v>
      </c>
      <c r="B5" t="s">
        <v>4638</v>
      </c>
      <c r="C5" t="s">
        <v>1223</v>
      </c>
      <c r="D5" t="s">
        <v>1097</v>
      </c>
      <c r="E5" t="s">
        <v>1230</v>
      </c>
      <c r="F5" t="s">
        <v>1134</v>
      </c>
    </row>
    <row r="6">
      <c r="A6" s="5" t="s">
        <v>4647</v>
      </c>
      <c r="B6" t="s">
        <v>4639</v>
      </c>
      <c r="C6" t="s">
        <v>960</v>
      </c>
      <c r="D6" t="s">
        <v>984</v>
      </c>
      <c r="E6" t="s">
        <v>417</v>
      </c>
      <c r="F6" t="s">
        <v>828</v>
      </c>
    </row>
    <row r="7">
      <c r="A7" s="5" t="s">
        <v>4647</v>
      </c>
      <c r="B7" t="s">
        <v>4641</v>
      </c>
      <c r="C7" t="s">
        <v>1079</v>
      </c>
      <c r="D7" t="s">
        <v>1513</v>
      </c>
      <c r="E7" t="s">
        <v>1079</v>
      </c>
      <c r="F7" t="s">
        <v>1197</v>
      </c>
    </row>
    <row r="8">
      <c r="A8" s="5" t="s">
        <v>4647</v>
      </c>
      <c r="B8" t="s">
        <v>4642</v>
      </c>
      <c r="C8" t="s">
        <v>814</v>
      </c>
      <c r="D8" t="s">
        <v>1070</v>
      </c>
      <c r="E8" t="s">
        <v>812</v>
      </c>
      <c r="F8" t="s">
        <v>876</v>
      </c>
    </row>
    <row r="9">
      <c r="A9" s="5" t="s">
        <v>4647</v>
      </c>
      <c r="B9" t="s">
        <v>4643</v>
      </c>
      <c r="C9" t="s">
        <v>1066</v>
      </c>
      <c r="D9" t="s">
        <v>1368</v>
      </c>
      <c r="E9" t="s">
        <v>1066</v>
      </c>
      <c r="F9" t="s">
        <v>1141</v>
      </c>
    </row>
    <row r="10">
      <c r="A10" s="5" t="s">
        <v>4647</v>
      </c>
      <c r="B10" t="s">
        <v>4644</v>
      </c>
      <c r="C10" t="s">
        <v>1196</v>
      </c>
      <c r="D10" t="s">
        <v>1129</v>
      </c>
      <c r="E10" t="s">
        <v>965</v>
      </c>
      <c r="F10" t="s">
        <v>1125</v>
      </c>
    </row>
    <row r="11">
      <c r="A11" s="5" t="s">
        <v>4647</v>
      </c>
      <c r="B11" t="s">
        <v>493</v>
      </c>
      <c r="C11" t="s">
        <v>440</v>
      </c>
      <c r="D11" t="s">
        <v>440</v>
      </c>
      <c r="E11" t="s">
        <v>440</v>
      </c>
      <c r="F11" t="s">
        <v>440</v>
      </c>
    </row>
    <row r="12">
      <c r="A12" s="5" t="s">
        <v>4648</v>
      </c>
      <c r="B12" t="s">
        <v>4638</v>
      </c>
      <c r="C12" t="s">
        <v>2863</v>
      </c>
      <c r="D12" t="s">
        <v>1238</v>
      </c>
      <c r="E12" t="s">
        <v>1074</v>
      </c>
      <c r="F12" t="s">
        <v>1248</v>
      </c>
    </row>
    <row r="13">
      <c r="A13" s="5" t="s">
        <v>4648</v>
      </c>
      <c r="B13" t="s">
        <v>4639</v>
      </c>
      <c r="C13" t="s">
        <v>1187</v>
      </c>
      <c r="D13" t="s">
        <v>1162</v>
      </c>
      <c r="E13" t="s">
        <v>4649</v>
      </c>
      <c r="F13" t="s">
        <v>956</v>
      </c>
    </row>
    <row r="14">
      <c r="A14" s="5" t="s">
        <v>4648</v>
      </c>
      <c r="B14" t="s">
        <v>4641</v>
      </c>
      <c r="C14" t="s">
        <v>814</v>
      </c>
      <c r="D14" t="s">
        <v>1141</v>
      </c>
      <c r="E14" t="s">
        <v>967</v>
      </c>
      <c r="F14" t="s">
        <v>1023</v>
      </c>
    </row>
    <row r="15">
      <c r="A15" s="5" t="s">
        <v>4648</v>
      </c>
      <c r="B15" t="s">
        <v>4642</v>
      </c>
      <c r="C15" t="s">
        <v>1298</v>
      </c>
      <c r="D15" t="s">
        <v>1076</v>
      </c>
      <c r="E15" t="s">
        <v>1382</v>
      </c>
      <c r="F15" t="s">
        <v>1298</v>
      </c>
    </row>
    <row r="16">
      <c r="A16" s="5" t="s">
        <v>4648</v>
      </c>
      <c r="B16" t="s">
        <v>4643</v>
      </c>
      <c r="C16" t="s">
        <v>1096</v>
      </c>
      <c r="D16" t="s">
        <v>1133</v>
      </c>
      <c r="E16" t="s">
        <v>1236</v>
      </c>
      <c r="F16" t="s">
        <v>1341</v>
      </c>
    </row>
    <row r="17">
      <c r="A17" s="5" t="s">
        <v>4648</v>
      </c>
      <c r="B17" t="s">
        <v>4644</v>
      </c>
      <c r="C17" t="s">
        <v>1182</v>
      </c>
      <c r="D17" t="s">
        <v>1141</v>
      </c>
      <c r="E17" t="s">
        <v>1287</v>
      </c>
      <c r="F17" t="s">
        <v>503</v>
      </c>
    </row>
    <row r="18">
      <c r="A18" s="5" t="s">
        <v>4648</v>
      </c>
      <c r="B18" t="s">
        <v>493</v>
      </c>
      <c r="C18" t="s">
        <v>440</v>
      </c>
      <c r="D18" t="s">
        <v>440</v>
      </c>
      <c r="E18" t="s">
        <v>440</v>
      </c>
      <c r="F18" t="s">
        <v>440</v>
      </c>
    </row>
    <row r="19">
      <c r="A19" s="5" t="s">
        <v>493</v>
      </c>
      <c r="B19" t="s">
        <v>4638</v>
      </c>
      <c r="C19" t="s">
        <v>963</v>
      </c>
      <c r="D19" t="s">
        <v>1312</v>
      </c>
      <c r="E19" t="s">
        <v>1231</v>
      </c>
      <c r="F19" t="s">
        <v>1305</v>
      </c>
    </row>
    <row r="20">
      <c r="A20" s="5" t="s">
        <v>493</v>
      </c>
      <c r="B20" t="s">
        <v>4639</v>
      </c>
      <c r="C20" t="s">
        <v>4650</v>
      </c>
      <c r="D20" t="s">
        <v>4651</v>
      </c>
      <c r="E20" t="s">
        <v>1324</v>
      </c>
      <c r="F20" t="s">
        <v>873</v>
      </c>
    </row>
    <row r="21">
      <c r="A21" s="5" t="s">
        <v>493</v>
      </c>
      <c r="B21" t="s">
        <v>4641</v>
      </c>
      <c r="C21" t="s">
        <v>965</v>
      </c>
      <c r="D21" t="s">
        <v>1070</v>
      </c>
      <c r="E21" t="s">
        <v>1026</v>
      </c>
      <c r="F21" t="s">
        <v>1198</v>
      </c>
    </row>
    <row r="22">
      <c r="A22" s="5" t="s">
        <v>493</v>
      </c>
      <c r="B22" t="s">
        <v>4642</v>
      </c>
      <c r="C22" t="s">
        <v>966</v>
      </c>
      <c r="D22" t="s">
        <v>893</v>
      </c>
      <c r="E22" t="s">
        <v>964</v>
      </c>
      <c r="F22" t="s">
        <v>811</v>
      </c>
    </row>
    <row r="23">
      <c r="A23" s="5" t="s">
        <v>493</v>
      </c>
      <c r="B23" t="s">
        <v>4643</v>
      </c>
      <c r="C23" t="s">
        <v>1429</v>
      </c>
      <c r="D23" t="s">
        <v>964</v>
      </c>
      <c r="E23" t="s">
        <v>1298</v>
      </c>
      <c r="F23" t="s">
        <v>1074</v>
      </c>
    </row>
    <row r="24">
      <c r="A24" s="5" t="s">
        <v>493</v>
      </c>
      <c r="B24" t="s">
        <v>4644</v>
      </c>
      <c r="C24" t="s">
        <v>893</v>
      </c>
      <c r="D24" t="s">
        <v>965</v>
      </c>
      <c r="E24" t="s">
        <v>1119</v>
      </c>
      <c r="F24" t="s">
        <v>1070</v>
      </c>
    </row>
    <row r="25">
      <c r="A25" s="5" t="s">
        <v>493</v>
      </c>
      <c r="B25" t="s">
        <v>493</v>
      </c>
      <c r="C25" t="s">
        <v>440</v>
      </c>
      <c r="D25" t="s">
        <v>440</v>
      </c>
      <c r="E25" t="s">
        <v>440</v>
      </c>
      <c r="F25" t="s">
        <v>440</v>
      </c>
    </row>
    <row r="27">
      <c r="A27" t="s">
        <v>371</v>
      </c>
    </row>
    <row r="28">
      <c r="A28" t="s">
        <v>372</v>
      </c>
    </row>
    <row r="29">
      <c r="A29" t="s">
        <v>528</v>
      </c>
    </row>
    <row r="30">
      <c r="A30" t="s">
        <v>4652</v>
      </c>
    </row>
    <row r="31">
      <c r="A31" t="s">
        <v>354</v>
      </c>
    </row>
    <row r="32">
      <c r="A32" t="s">
        <v>376</v>
      </c>
    </row>
    <row r="33">
      <c r="A33" t="s">
        <v>4349</v>
      </c>
    </row>
    <row r="34">
      <c r="A34" t="s">
        <v>4645</v>
      </c>
    </row>
    <row r="35">
      <c r="A35" t="s">
        <v>354</v>
      </c>
    </row>
    <row r="36">
      <c r="A36" t="s">
        <v>1510</v>
      </c>
    </row>
    <row r="37">
      <c r="A37" t="s">
        <v>4646</v>
      </c>
    </row>
  </sheetData>
  <mergeCells count="4">
    <mergeCell ref="A3:F3"/>
    <mergeCell ref="A5:A11"/>
    <mergeCell ref="A12:A18"/>
    <mergeCell ref="A19:A25"/>
  </mergeCells>
  <pageMargins left="0.7" right="0.7" top="0.75" bottom="0.75" header="0.3" footer="0.3"/>
  <pageSetup paperSize="9" orientation="portrait" horizontalDpi="300" verticalDpi="300"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7.71" hidden="0" customWidth="1"/>
    <col min="2" max="2" width="36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285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</row>
    <row r="5">
      <c r="A5" s="5" t="s">
        <v>4625</v>
      </c>
      <c r="B5" t="s">
        <v>4638</v>
      </c>
      <c r="C5" t="s">
        <v>892</v>
      </c>
      <c r="D5" t="s">
        <v>1323</v>
      </c>
      <c r="E5" t="s">
        <v>503</v>
      </c>
      <c r="F5" t="s">
        <v>1519</v>
      </c>
    </row>
    <row r="6">
      <c r="A6" s="5" t="s">
        <v>4625</v>
      </c>
      <c r="B6" t="s">
        <v>4639</v>
      </c>
      <c r="C6" t="s">
        <v>465</v>
      </c>
      <c r="D6" t="s">
        <v>713</v>
      </c>
      <c r="E6" t="s">
        <v>782</v>
      </c>
      <c r="F6" t="s">
        <v>545</v>
      </c>
    </row>
    <row r="7">
      <c r="A7" s="5" t="s">
        <v>4625</v>
      </c>
      <c r="B7" t="s">
        <v>4641</v>
      </c>
      <c r="C7" t="s">
        <v>1060</v>
      </c>
      <c r="D7" t="s">
        <v>1319</v>
      </c>
      <c r="E7" t="s">
        <v>1317</v>
      </c>
      <c r="F7" t="s">
        <v>1129</v>
      </c>
    </row>
    <row r="8">
      <c r="A8" s="5" t="s">
        <v>4625</v>
      </c>
      <c r="B8" t="s">
        <v>4642</v>
      </c>
      <c r="C8" t="s">
        <v>1513</v>
      </c>
      <c r="D8" t="s">
        <v>1125</v>
      </c>
      <c r="E8" t="s">
        <v>1059</v>
      </c>
      <c r="F8" t="s">
        <v>1059</v>
      </c>
    </row>
    <row r="9">
      <c r="A9" s="5" t="s">
        <v>4625</v>
      </c>
      <c r="B9" t="s">
        <v>4643</v>
      </c>
      <c r="C9" t="s">
        <v>619</v>
      </c>
      <c r="D9" t="s">
        <v>969</v>
      </c>
      <c r="E9" t="s">
        <v>1070</v>
      </c>
      <c r="F9" t="s">
        <v>621</v>
      </c>
    </row>
    <row r="10">
      <c r="A10" s="5" t="s">
        <v>4625</v>
      </c>
      <c r="B10" t="s">
        <v>4644</v>
      </c>
      <c r="C10" t="s">
        <v>1129</v>
      </c>
      <c r="D10" t="s">
        <v>1505</v>
      </c>
      <c r="E10" t="s">
        <v>1075</v>
      </c>
      <c r="F10" t="s">
        <v>1319</v>
      </c>
    </row>
    <row r="11">
      <c r="A11" s="5" t="s">
        <v>4625</v>
      </c>
      <c r="B11" t="s">
        <v>493</v>
      </c>
      <c r="C11" t="s">
        <v>440</v>
      </c>
      <c r="D11" t="s">
        <v>440</v>
      </c>
      <c r="E11" t="s">
        <v>440</v>
      </c>
      <c r="F11" t="s">
        <v>440</v>
      </c>
    </row>
    <row r="12">
      <c r="A12" s="5" t="s">
        <v>4628</v>
      </c>
      <c r="B12" t="s">
        <v>4638</v>
      </c>
      <c r="C12" t="s">
        <v>1298</v>
      </c>
      <c r="D12" t="s">
        <v>1524</v>
      </c>
      <c r="E12" t="s">
        <v>1212</v>
      </c>
      <c r="F12" t="s">
        <v>874</v>
      </c>
    </row>
    <row r="13">
      <c r="A13" s="5" t="s">
        <v>4628</v>
      </c>
      <c r="B13" t="s">
        <v>4639</v>
      </c>
      <c r="C13" t="s">
        <v>451</v>
      </c>
      <c r="D13" t="s">
        <v>703</v>
      </c>
      <c r="E13" t="s">
        <v>393</v>
      </c>
      <c r="F13" t="s">
        <v>751</v>
      </c>
    </row>
    <row r="14">
      <c r="A14" s="5" t="s">
        <v>4628</v>
      </c>
      <c r="B14" t="s">
        <v>4641</v>
      </c>
      <c r="C14" t="s">
        <v>1196</v>
      </c>
      <c r="D14" t="s">
        <v>1059</v>
      </c>
      <c r="E14" t="s">
        <v>1075</v>
      </c>
      <c r="F14" t="s">
        <v>1317</v>
      </c>
    </row>
    <row r="15">
      <c r="A15" s="5" t="s">
        <v>4628</v>
      </c>
      <c r="B15" t="s">
        <v>4642</v>
      </c>
      <c r="C15" t="s">
        <v>1059</v>
      </c>
      <c r="D15" t="s">
        <v>1120</v>
      </c>
      <c r="E15" t="s">
        <v>969</v>
      </c>
      <c r="F15" t="s">
        <v>1120</v>
      </c>
    </row>
    <row r="16">
      <c r="A16" s="5" t="s">
        <v>4628</v>
      </c>
      <c r="B16" t="s">
        <v>4643</v>
      </c>
      <c r="C16" t="s">
        <v>1072</v>
      </c>
      <c r="D16" t="s">
        <v>894</v>
      </c>
      <c r="E16" t="s">
        <v>686</v>
      </c>
      <c r="F16" t="s">
        <v>1076</v>
      </c>
    </row>
    <row r="17">
      <c r="A17" s="5" t="s">
        <v>4628</v>
      </c>
      <c r="B17" t="s">
        <v>4644</v>
      </c>
      <c r="C17" t="s">
        <v>1130</v>
      </c>
      <c r="D17" t="s">
        <v>1316</v>
      </c>
      <c r="E17" t="s">
        <v>1488</v>
      </c>
      <c r="F17" t="s">
        <v>1488</v>
      </c>
    </row>
    <row r="18">
      <c r="A18" s="5" t="s">
        <v>4628</v>
      </c>
      <c r="B18" t="s">
        <v>493</v>
      </c>
      <c r="C18" t="s">
        <v>440</v>
      </c>
      <c r="D18" t="s">
        <v>440</v>
      </c>
      <c r="E18" t="s">
        <v>440</v>
      </c>
      <c r="F18" t="s">
        <v>440</v>
      </c>
    </row>
    <row r="19">
      <c r="A19" s="5" t="s">
        <v>493</v>
      </c>
      <c r="B19" t="s">
        <v>4638</v>
      </c>
      <c r="C19" t="s">
        <v>1237</v>
      </c>
      <c r="D19" t="s">
        <v>810</v>
      </c>
      <c r="E19" t="s">
        <v>964</v>
      </c>
      <c r="F19" t="s">
        <v>1234</v>
      </c>
    </row>
    <row r="20">
      <c r="A20" s="5" t="s">
        <v>493</v>
      </c>
      <c r="B20" t="s">
        <v>4639</v>
      </c>
      <c r="C20" t="s">
        <v>451</v>
      </c>
      <c r="D20" t="s">
        <v>1114</v>
      </c>
      <c r="E20" t="s">
        <v>887</v>
      </c>
      <c r="F20" t="s">
        <v>1249</v>
      </c>
    </row>
    <row r="21">
      <c r="A21" s="5" t="s">
        <v>493</v>
      </c>
      <c r="B21" t="s">
        <v>4641</v>
      </c>
      <c r="C21" t="s">
        <v>1197</v>
      </c>
      <c r="D21" t="s">
        <v>1075</v>
      </c>
      <c r="E21" t="s">
        <v>1197</v>
      </c>
      <c r="F21" t="s">
        <v>1513</v>
      </c>
    </row>
    <row r="22">
      <c r="A22" s="5" t="s">
        <v>493</v>
      </c>
      <c r="B22" t="s">
        <v>4642</v>
      </c>
      <c r="C22" t="s">
        <v>1197</v>
      </c>
      <c r="D22" t="s">
        <v>1125</v>
      </c>
      <c r="E22" t="s">
        <v>1026</v>
      </c>
      <c r="F22" t="s">
        <v>1196</v>
      </c>
    </row>
    <row r="23">
      <c r="A23" s="5" t="s">
        <v>493</v>
      </c>
      <c r="B23" t="s">
        <v>4643</v>
      </c>
      <c r="C23" t="s">
        <v>969</v>
      </c>
      <c r="D23" t="s">
        <v>499</v>
      </c>
      <c r="E23" t="s">
        <v>1077</v>
      </c>
      <c r="F23" t="s">
        <v>811</v>
      </c>
    </row>
    <row r="24">
      <c r="A24" s="5" t="s">
        <v>493</v>
      </c>
      <c r="B24" t="s">
        <v>4644</v>
      </c>
      <c r="C24" t="s">
        <v>1117</v>
      </c>
      <c r="D24" t="s">
        <v>1488</v>
      </c>
      <c r="E24" t="s">
        <v>1129</v>
      </c>
      <c r="F24" t="s">
        <v>1316</v>
      </c>
    </row>
    <row r="25">
      <c r="A25" s="5" t="s">
        <v>493</v>
      </c>
      <c r="B25" t="s">
        <v>493</v>
      </c>
      <c r="C25" t="s">
        <v>440</v>
      </c>
      <c r="D25" t="s">
        <v>440</v>
      </c>
      <c r="E25" t="s">
        <v>440</v>
      </c>
      <c r="F25" t="s">
        <v>440</v>
      </c>
    </row>
    <row r="27">
      <c r="A27" t="s">
        <v>371</v>
      </c>
    </row>
    <row r="28">
      <c r="A28" t="s">
        <v>372</v>
      </c>
    </row>
    <row r="29">
      <c r="A29" t="s">
        <v>528</v>
      </c>
    </row>
    <row r="30">
      <c r="A30" t="s">
        <v>559</v>
      </c>
    </row>
    <row r="31">
      <c r="A31" t="s">
        <v>354</v>
      </c>
    </row>
    <row r="32">
      <c r="A32" t="s">
        <v>376</v>
      </c>
    </row>
    <row r="33">
      <c r="A33" t="s">
        <v>4341</v>
      </c>
    </row>
    <row r="34">
      <c r="A34" t="s">
        <v>4645</v>
      </c>
    </row>
    <row r="35">
      <c r="A35" t="s">
        <v>354</v>
      </c>
    </row>
    <row r="36">
      <c r="A36" t="s">
        <v>1510</v>
      </c>
    </row>
    <row r="37">
      <c r="A37" t="s">
        <v>4646</v>
      </c>
    </row>
  </sheetData>
  <mergeCells count="4">
    <mergeCell ref="A3:F3"/>
    <mergeCell ref="A12:A18"/>
    <mergeCell ref="A5:A11"/>
    <mergeCell ref="A19:A25"/>
  </mergeCells>
  <pageMargins left="0.7" right="0.7" top="0.75" bottom="0.75" header="0.3" footer="0.3"/>
  <pageSetup paperSize="9" orientation="portrait" horizontalDpi="300" verticalDpi="300"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13.71" hidden="0" customWidth="1"/>
    <col min="2" max="2" width="36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287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</row>
    <row r="5">
      <c r="A5" s="5" t="s">
        <v>4647</v>
      </c>
      <c r="B5" t="s">
        <v>4638</v>
      </c>
      <c r="C5" t="s">
        <v>1237</v>
      </c>
      <c r="D5" t="s">
        <v>810</v>
      </c>
      <c r="E5" t="s">
        <v>964</v>
      </c>
      <c r="F5" t="s">
        <v>1234</v>
      </c>
    </row>
    <row r="6">
      <c r="A6" s="5" t="s">
        <v>4647</v>
      </c>
      <c r="B6" t="s">
        <v>4639</v>
      </c>
      <c r="C6" t="s">
        <v>451</v>
      </c>
      <c r="D6" t="s">
        <v>1114</v>
      </c>
      <c r="E6" t="s">
        <v>887</v>
      </c>
      <c r="F6" t="s">
        <v>1249</v>
      </c>
    </row>
    <row r="7">
      <c r="A7" s="5" t="s">
        <v>4647</v>
      </c>
      <c r="B7" t="s">
        <v>4641</v>
      </c>
      <c r="C7" t="s">
        <v>1197</v>
      </c>
      <c r="D7" t="s">
        <v>1075</v>
      </c>
      <c r="E7" t="s">
        <v>1197</v>
      </c>
      <c r="F7" t="s">
        <v>1513</v>
      </c>
    </row>
    <row r="8">
      <c r="A8" s="5" t="s">
        <v>4647</v>
      </c>
      <c r="B8" t="s">
        <v>4642</v>
      </c>
      <c r="C8" t="s">
        <v>1197</v>
      </c>
      <c r="D8" t="s">
        <v>1125</v>
      </c>
      <c r="E8" t="s">
        <v>1026</v>
      </c>
      <c r="F8" t="s">
        <v>1196</v>
      </c>
    </row>
    <row r="9">
      <c r="A9" s="5" t="s">
        <v>4647</v>
      </c>
      <c r="B9" t="s">
        <v>4643</v>
      </c>
      <c r="C9" t="s">
        <v>969</v>
      </c>
      <c r="D9" t="s">
        <v>499</v>
      </c>
      <c r="E9" t="s">
        <v>1077</v>
      </c>
      <c r="F9" t="s">
        <v>811</v>
      </c>
    </row>
    <row r="10">
      <c r="A10" s="5" t="s">
        <v>4647</v>
      </c>
      <c r="B10" t="s">
        <v>4644</v>
      </c>
      <c r="C10" t="s">
        <v>1117</v>
      </c>
      <c r="D10" t="s">
        <v>1488</v>
      </c>
      <c r="E10" t="s">
        <v>1129</v>
      </c>
      <c r="F10" t="s">
        <v>1316</v>
      </c>
    </row>
    <row r="11">
      <c r="A11" s="5" t="s">
        <v>4647</v>
      </c>
      <c r="B11" t="s">
        <v>493</v>
      </c>
      <c r="C11" t="s">
        <v>440</v>
      </c>
      <c r="D11" t="s">
        <v>440</v>
      </c>
      <c r="E11" t="s">
        <v>440</v>
      </c>
      <c r="F11" t="s">
        <v>440</v>
      </c>
    </row>
    <row r="12">
      <c r="A12" s="5" t="s">
        <v>4648</v>
      </c>
      <c r="B12" t="s">
        <v>4638</v>
      </c>
      <c r="C12" t="s">
        <v>813</v>
      </c>
      <c r="D12" t="s">
        <v>1368</v>
      </c>
      <c r="E12" t="s">
        <v>813</v>
      </c>
      <c r="F12" t="s">
        <v>894</v>
      </c>
    </row>
    <row r="13">
      <c r="A13" s="5" t="s">
        <v>4648</v>
      </c>
      <c r="B13" t="s">
        <v>4639</v>
      </c>
      <c r="C13" t="s">
        <v>446</v>
      </c>
      <c r="D13" t="s">
        <v>533</v>
      </c>
      <c r="E13" t="s">
        <v>461</v>
      </c>
      <c r="F13" t="s">
        <v>884</v>
      </c>
    </row>
    <row r="14">
      <c r="A14" s="5" t="s">
        <v>4648</v>
      </c>
      <c r="B14" t="s">
        <v>4641</v>
      </c>
      <c r="C14" t="s">
        <v>969</v>
      </c>
      <c r="D14" t="s">
        <v>619</v>
      </c>
      <c r="E14" t="s">
        <v>621</v>
      </c>
      <c r="F14" t="s">
        <v>1198</v>
      </c>
    </row>
    <row r="15">
      <c r="A15" s="5" t="s">
        <v>4648</v>
      </c>
      <c r="B15" t="s">
        <v>4642</v>
      </c>
      <c r="C15" t="s">
        <v>1505</v>
      </c>
      <c r="D15" t="s">
        <v>1130</v>
      </c>
      <c r="E15" t="s">
        <v>1201</v>
      </c>
      <c r="F15" t="s">
        <v>1316</v>
      </c>
    </row>
    <row r="16">
      <c r="A16" s="5" t="s">
        <v>4648</v>
      </c>
      <c r="B16" t="s">
        <v>4643</v>
      </c>
      <c r="C16" t="s">
        <v>813</v>
      </c>
      <c r="D16" t="s">
        <v>812</v>
      </c>
      <c r="E16" t="s">
        <v>813</v>
      </c>
      <c r="F16" t="s">
        <v>811</v>
      </c>
    </row>
    <row r="17">
      <c r="A17" s="5" t="s">
        <v>4648</v>
      </c>
      <c r="B17" t="s">
        <v>4644</v>
      </c>
      <c r="C17" t="s">
        <v>1129</v>
      </c>
      <c r="D17" t="s">
        <v>1505</v>
      </c>
      <c r="E17" t="s">
        <v>1197</v>
      </c>
      <c r="F17" t="s">
        <v>1488</v>
      </c>
    </row>
    <row r="18">
      <c r="A18" s="5" t="s">
        <v>4648</v>
      </c>
      <c r="B18" t="s">
        <v>493</v>
      </c>
      <c r="C18" t="s">
        <v>440</v>
      </c>
      <c r="D18" t="s">
        <v>440</v>
      </c>
      <c r="E18" t="s">
        <v>440</v>
      </c>
      <c r="F18" t="s">
        <v>440</v>
      </c>
    </row>
    <row r="19">
      <c r="A19" s="5" t="s">
        <v>493</v>
      </c>
      <c r="B19" t="s">
        <v>4638</v>
      </c>
      <c r="C19" t="s">
        <v>1061</v>
      </c>
      <c r="D19" t="s">
        <v>1246</v>
      </c>
      <c r="E19" t="s">
        <v>1023</v>
      </c>
      <c r="F19" t="s">
        <v>1160</v>
      </c>
    </row>
    <row r="20">
      <c r="A20" s="5" t="s">
        <v>493</v>
      </c>
      <c r="B20" t="s">
        <v>4639</v>
      </c>
      <c r="C20" t="s">
        <v>699</v>
      </c>
      <c r="D20" t="s">
        <v>713</v>
      </c>
      <c r="E20" t="s">
        <v>635</v>
      </c>
      <c r="F20" t="s">
        <v>838</v>
      </c>
    </row>
    <row r="21">
      <c r="A21" s="5" t="s">
        <v>493</v>
      </c>
      <c r="B21" t="s">
        <v>4641</v>
      </c>
      <c r="C21" t="s">
        <v>1317</v>
      </c>
      <c r="D21" t="s">
        <v>1080</v>
      </c>
      <c r="E21" t="s">
        <v>1317</v>
      </c>
      <c r="F21" t="s">
        <v>1079</v>
      </c>
    </row>
    <row r="22">
      <c r="A22" s="5" t="s">
        <v>493</v>
      </c>
      <c r="B22" t="s">
        <v>4642</v>
      </c>
      <c r="C22" t="s">
        <v>1125</v>
      </c>
      <c r="D22" t="s">
        <v>1129</v>
      </c>
      <c r="E22" t="s">
        <v>1317</v>
      </c>
      <c r="F22" t="s">
        <v>1120</v>
      </c>
    </row>
    <row r="23">
      <c r="A23" s="5" t="s">
        <v>493</v>
      </c>
      <c r="B23" t="s">
        <v>4643</v>
      </c>
      <c r="C23" t="s">
        <v>1024</v>
      </c>
      <c r="D23" t="s">
        <v>1261</v>
      </c>
      <c r="E23" t="s">
        <v>1072</v>
      </c>
      <c r="F23" t="s">
        <v>811</v>
      </c>
    </row>
    <row r="24">
      <c r="A24" s="5" t="s">
        <v>493</v>
      </c>
      <c r="B24" t="s">
        <v>4644</v>
      </c>
      <c r="C24" t="s">
        <v>1316</v>
      </c>
      <c r="D24" t="s">
        <v>1130</v>
      </c>
      <c r="E24" t="s">
        <v>1120</v>
      </c>
      <c r="F24" t="s">
        <v>1316</v>
      </c>
    </row>
    <row r="25">
      <c r="A25" s="5" t="s">
        <v>493</v>
      </c>
      <c r="B25" t="s">
        <v>493</v>
      </c>
      <c r="C25" t="s">
        <v>440</v>
      </c>
      <c r="D25" t="s">
        <v>440</v>
      </c>
      <c r="E25" t="s">
        <v>440</v>
      </c>
      <c r="F25" t="s">
        <v>440</v>
      </c>
    </row>
    <row r="27">
      <c r="A27" t="s">
        <v>371</v>
      </c>
    </row>
    <row r="28">
      <c r="A28" t="s">
        <v>372</v>
      </c>
    </row>
    <row r="29">
      <c r="A29" t="s">
        <v>528</v>
      </c>
    </row>
    <row r="30">
      <c r="A30" t="s">
        <v>4653</v>
      </c>
    </row>
    <row r="31">
      <c r="A31" t="s">
        <v>354</v>
      </c>
    </row>
    <row r="32">
      <c r="A32" t="s">
        <v>376</v>
      </c>
    </row>
    <row r="33">
      <c r="A33" t="s">
        <v>4349</v>
      </c>
    </row>
    <row r="34">
      <c r="A34" t="s">
        <v>4645</v>
      </c>
    </row>
    <row r="35">
      <c r="A35" t="s">
        <v>354</v>
      </c>
    </row>
    <row r="36">
      <c r="A36" t="s">
        <v>1510</v>
      </c>
    </row>
    <row r="37">
      <c r="A37" t="s">
        <v>4646</v>
      </c>
    </row>
  </sheetData>
  <mergeCells count="4">
    <mergeCell ref="A3:F3"/>
    <mergeCell ref="A5:A11"/>
    <mergeCell ref="A12:A18"/>
    <mergeCell ref="A19:A25"/>
  </mergeCells>
  <pageMargins left="0.7" right="0.7" top="0.75" bottom="0.75" header="0.3" footer="0.3"/>
  <pageSetup paperSize="9" orientation="portrait" horizontalDpi="300" verticalDpi="300"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7.71" hidden="0" customWidth="1"/>
    <col min="2" max="2" width="36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289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</row>
    <row r="5">
      <c r="A5" s="5" t="s">
        <v>4625</v>
      </c>
      <c r="B5" t="s">
        <v>4638</v>
      </c>
      <c r="C5" t="s">
        <v>503</v>
      </c>
      <c r="D5" t="s">
        <v>1362</v>
      </c>
      <c r="E5" t="s">
        <v>1061</v>
      </c>
      <c r="F5" t="s">
        <v>1021</v>
      </c>
    </row>
    <row r="6">
      <c r="A6" s="5" t="s">
        <v>4625</v>
      </c>
      <c r="B6" t="s">
        <v>4639</v>
      </c>
      <c r="C6" t="s">
        <v>1183</v>
      </c>
      <c r="D6" t="s">
        <v>820</v>
      </c>
      <c r="E6" t="s">
        <v>1157</v>
      </c>
      <c r="F6" t="s">
        <v>2904</v>
      </c>
    </row>
    <row r="7">
      <c r="A7" s="5" t="s">
        <v>4625</v>
      </c>
      <c r="B7" t="s">
        <v>4641</v>
      </c>
      <c r="C7" t="s">
        <v>1240</v>
      </c>
      <c r="D7" t="s">
        <v>687</v>
      </c>
      <c r="E7" t="s">
        <v>1061</v>
      </c>
      <c r="F7" t="s">
        <v>875</v>
      </c>
    </row>
    <row r="8">
      <c r="A8" s="5" t="s">
        <v>4625</v>
      </c>
      <c r="B8" t="s">
        <v>4642</v>
      </c>
      <c r="C8" t="s">
        <v>1081</v>
      </c>
      <c r="D8" t="s">
        <v>1141</v>
      </c>
      <c r="E8" t="s">
        <v>1519</v>
      </c>
      <c r="F8" t="s">
        <v>891</v>
      </c>
    </row>
    <row r="9">
      <c r="A9" s="5" t="s">
        <v>4625</v>
      </c>
      <c r="B9" t="s">
        <v>4643</v>
      </c>
      <c r="C9" t="s">
        <v>1326</v>
      </c>
      <c r="D9" t="s">
        <v>891</v>
      </c>
      <c r="E9" t="s">
        <v>502</v>
      </c>
      <c r="F9" t="s">
        <v>1081</v>
      </c>
    </row>
    <row r="10">
      <c r="A10" s="5" t="s">
        <v>4625</v>
      </c>
      <c r="B10" t="s">
        <v>4644</v>
      </c>
      <c r="C10" t="s">
        <v>1146</v>
      </c>
      <c r="D10" t="s">
        <v>621</v>
      </c>
      <c r="E10" t="s">
        <v>1182</v>
      </c>
      <c r="F10" t="s">
        <v>1063</v>
      </c>
    </row>
    <row r="11">
      <c r="A11" s="5" t="s">
        <v>4625</v>
      </c>
      <c r="B11" t="s">
        <v>493</v>
      </c>
      <c r="C11" t="s">
        <v>440</v>
      </c>
      <c r="D11" t="s">
        <v>440</v>
      </c>
      <c r="E11" t="s">
        <v>440</v>
      </c>
      <c r="F11" t="s">
        <v>440</v>
      </c>
    </row>
    <row r="12">
      <c r="A12" s="5" t="s">
        <v>4628</v>
      </c>
      <c r="B12" t="s">
        <v>4638</v>
      </c>
      <c r="C12" t="s">
        <v>894</v>
      </c>
      <c r="D12" t="s">
        <v>1066</v>
      </c>
      <c r="E12" t="s">
        <v>662</v>
      </c>
      <c r="F12" t="s">
        <v>1078</v>
      </c>
    </row>
    <row r="13">
      <c r="A13" s="5" t="s">
        <v>4628</v>
      </c>
      <c r="B13" t="s">
        <v>4639</v>
      </c>
      <c r="C13" t="s">
        <v>4654</v>
      </c>
      <c r="D13" t="s">
        <v>406</v>
      </c>
      <c r="E13" t="s">
        <v>4636</v>
      </c>
      <c r="F13" t="s">
        <v>947</v>
      </c>
    </row>
    <row r="14">
      <c r="A14" s="5" t="s">
        <v>4628</v>
      </c>
      <c r="B14" t="s">
        <v>4641</v>
      </c>
      <c r="C14" t="s">
        <v>965</v>
      </c>
      <c r="D14" t="s">
        <v>1024</v>
      </c>
      <c r="E14" t="s">
        <v>1198</v>
      </c>
      <c r="F14" t="s">
        <v>621</v>
      </c>
    </row>
    <row r="15">
      <c r="A15" s="5" t="s">
        <v>4628</v>
      </c>
      <c r="B15" t="s">
        <v>4642</v>
      </c>
      <c r="C15" t="s">
        <v>1022</v>
      </c>
      <c r="D15" t="s">
        <v>1212</v>
      </c>
      <c r="E15" t="s">
        <v>890</v>
      </c>
      <c r="F15" t="s">
        <v>1239</v>
      </c>
    </row>
    <row r="16">
      <c r="A16" s="5" t="s">
        <v>4628</v>
      </c>
      <c r="B16" t="s">
        <v>4643</v>
      </c>
      <c r="C16" t="s">
        <v>890</v>
      </c>
      <c r="D16" t="s">
        <v>500</v>
      </c>
      <c r="E16" t="s">
        <v>1200</v>
      </c>
      <c r="F16" t="s">
        <v>1266</v>
      </c>
    </row>
    <row r="17">
      <c r="A17" s="5" t="s">
        <v>4628</v>
      </c>
      <c r="B17" t="s">
        <v>4644</v>
      </c>
      <c r="C17" t="s">
        <v>662</v>
      </c>
      <c r="D17" t="s">
        <v>1060</v>
      </c>
      <c r="E17" t="s">
        <v>1377</v>
      </c>
      <c r="F17" t="s">
        <v>814</v>
      </c>
    </row>
    <row r="18">
      <c r="A18" s="5" t="s">
        <v>4628</v>
      </c>
      <c r="B18" t="s">
        <v>493</v>
      </c>
      <c r="C18" t="s">
        <v>440</v>
      </c>
      <c r="D18" t="s">
        <v>440</v>
      </c>
      <c r="E18" t="s">
        <v>440</v>
      </c>
      <c r="F18" t="s">
        <v>440</v>
      </c>
    </row>
    <row r="19">
      <c r="A19" s="5" t="s">
        <v>493</v>
      </c>
      <c r="B19" t="s">
        <v>4638</v>
      </c>
      <c r="C19" t="s">
        <v>1121</v>
      </c>
      <c r="D19" t="s">
        <v>1298</v>
      </c>
      <c r="E19" t="s">
        <v>812</v>
      </c>
      <c r="F19" t="s">
        <v>1071</v>
      </c>
    </row>
    <row r="20">
      <c r="A20" s="5" t="s">
        <v>493</v>
      </c>
      <c r="B20" t="s">
        <v>4639</v>
      </c>
      <c r="C20" t="s">
        <v>1299</v>
      </c>
      <c r="D20" t="s">
        <v>1300</v>
      </c>
      <c r="E20" t="s">
        <v>1168</v>
      </c>
      <c r="F20" t="s">
        <v>788</v>
      </c>
    </row>
    <row r="21">
      <c r="A21" s="5" t="s">
        <v>493</v>
      </c>
      <c r="B21" t="s">
        <v>4641</v>
      </c>
      <c r="C21" t="s">
        <v>620</v>
      </c>
      <c r="D21" t="s">
        <v>893</v>
      </c>
      <c r="E21" t="s">
        <v>620</v>
      </c>
      <c r="F21" t="s">
        <v>620</v>
      </c>
    </row>
    <row r="22">
      <c r="A22" s="5" t="s">
        <v>493</v>
      </c>
      <c r="B22" t="s">
        <v>4642</v>
      </c>
      <c r="C22" t="s">
        <v>1362</v>
      </c>
      <c r="D22" t="s">
        <v>1078</v>
      </c>
      <c r="E22" t="s">
        <v>1230</v>
      </c>
      <c r="F22" t="s">
        <v>1232</v>
      </c>
    </row>
    <row r="23">
      <c r="A23" s="5" t="s">
        <v>493</v>
      </c>
      <c r="B23" t="s">
        <v>4643</v>
      </c>
      <c r="C23" t="s">
        <v>1255</v>
      </c>
      <c r="D23" t="s">
        <v>502</v>
      </c>
      <c r="E23" t="s">
        <v>1255</v>
      </c>
      <c r="F23" t="s">
        <v>1022</v>
      </c>
    </row>
    <row r="24">
      <c r="A24" s="5" t="s">
        <v>493</v>
      </c>
      <c r="B24" t="s">
        <v>4644</v>
      </c>
      <c r="C24" t="s">
        <v>812</v>
      </c>
      <c r="D24" t="s">
        <v>1026</v>
      </c>
      <c r="E24" t="s">
        <v>810</v>
      </c>
      <c r="F24" t="s">
        <v>499</v>
      </c>
    </row>
    <row r="25">
      <c r="A25" s="5" t="s">
        <v>493</v>
      </c>
      <c r="B25" t="s">
        <v>493</v>
      </c>
      <c r="C25" t="s">
        <v>440</v>
      </c>
      <c r="D25" t="s">
        <v>440</v>
      </c>
      <c r="E25" t="s">
        <v>440</v>
      </c>
      <c r="F25" t="s">
        <v>440</v>
      </c>
    </row>
    <row r="27">
      <c r="A27" t="s">
        <v>371</v>
      </c>
    </row>
    <row r="28">
      <c r="A28" t="s">
        <v>372</v>
      </c>
    </row>
    <row r="29">
      <c r="A29" t="s">
        <v>528</v>
      </c>
    </row>
    <row r="30">
      <c r="A30" t="s">
        <v>375</v>
      </c>
    </row>
    <row r="31">
      <c r="A31" t="s">
        <v>354</v>
      </c>
    </row>
    <row r="32">
      <c r="A32" t="s">
        <v>376</v>
      </c>
    </row>
    <row r="33">
      <c r="A33" t="s">
        <v>4341</v>
      </c>
    </row>
    <row r="34">
      <c r="A34" t="s">
        <v>4645</v>
      </c>
    </row>
    <row r="35">
      <c r="A35" t="s">
        <v>354</v>
      </c>
    </row>
    <row r="36">
      <c r="A36" t="s">
        <v>1510</v>
      </c>
    </row>
    <row r="37">
      <c r="A37" t="s">
        <v>4646</v>
      </c>
    </row>
  </sheetData>
  <mergeCells count="4">
    <mergeCell ref="A3:F3"/>
    <mergeCell ref="A12:A18"/>
    <mergeCell ref="A5:A11"/>
    <mergeCell ref="A19:A25"/>
  </mergeCells>
  <pageMargins left="0.7" right="0.7" top="0.75" bottom="0.75" header="0.3" footer="0.3"/>
  <pageSetup paperSize="9" orientation="portrait" horizontalDpi="300" verticalDpi="300"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13.71" hidden="0" customWidth="1"/>
    <col min="2" max="2" width="36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291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</row>
    <row r="5">
      <c r="A5" s="5" t="s">
        <v>4647</v>
      </c>
      <c r="B5" t="s">
        <v>4638</v>
      </c>
      <c r="C5" t="s">
        <v>1121</v>
      </c>
      <c r="D5" t="s">
        <v>1298</v>
      </c>
      <c r="E5" t="s">
        <v>812</v>
      </c>
      <c r="F5" t="s">
        <v>1071</v>
      </c>
    </row>
    <row r="6">
      <c r="A6" s="5" t="s">
        <v>4647</v>
      </c>
      <c r="B6" t="s">
        <v>4639</v>
      </c>
      <c r="C6" t="s">
        <v>1299</v>
      </c>
      <c r="D6" t="s">
        <v>1300</v>
      </c>
      <c r="E6" t="s">
        <v>1168</v>
      </c>
      <c r="F6" t="s">
        <v>788</v>
      </c>
    </row>
    <row r="7">
      <c r="A7" s="5" t="s">
        <v>4647</v>
      </c>
      <c r="B7" t="s">
        <v>4641</v>
      </c>
      <c r="C7" t="s">
        <v>620</v>
      </c>
      <c r="D7" t="s">
        <v>893</v>
      </c>
      <c r="E7" t="s">
        <v>620</v>
      </c>
      <c r="F7" t="s">
        <v>620</v>
      </c>
    </row>
    <row r="8">
      <c r="A8" s="5" t="s">
        <v>4647</v>
      </c>
      <c r="B8" t="s">
        <v>4642</v>
      </c>
      <c r="C8" t="s">
        <v>1362</v>
      </c>
      <c r="D8" t="s">
        <v>1078</v>
      </c>
      <c r="E8" t="s">
        <v>1230</v>
      </c>
      <c r="F8" t="s">
        <v>1232</v>
      </c>
    </row>
    <row r="9">
      <c r="A9" s="5" t="s">
        <v>4647</v>
      </c>
      <c r="B9" t="s">
        <v>4643</v>
      </c>
      <c r="C9" t="s">
        <v>1255</v>
      </c>
      <c r="D9" t="s">
        <v>502</v>
      </c>
      <c r="E9" t="s">
        <v>1255</v>
      </c>
      <c r="F9" t="s">
        <v>1022</v>
      </c>
    </row>
    <row r="10">
      <c r="A10" s="5" t="s">
        <v>4647</v>
      </c>
      <c r="B10" t="s">
        <v>4644</v>
      </c>
      <c r="C10" t="s">
        <v>812</v>
      </c>
      <c r="D10" t="s">
        <v>1026</v>
      </c>
      <c r="E10" t="s">
        <v>810</v>
      </c>
      <c r="F10" t="s">
        <v>499</v>
      </c>
    </row>
    <row r="11">
      <c r="A11" s="5" t="s">
        <v>4647</v>
      </c>
      <c r="B11" t="s">
        <v>493</v>
      </c>
      <c r="C11" t="s">
        <v>440</v>
      </c>
      <c r="D11" t="s">
        <v>440</v>
      </c>
      <c r="E11" t="s">
        <v>440</v>
      </c>
      <c r="F11" t="s">
        <v>440</v>
      </c>
    </row>
    <row r="12">
      <c r="A12" s="5" t="s">
        <v>4648</v>
      </c>
      <c r="B12" t="s">
        <v>4638</v>
      </c>
      <c r="C12" t="s">
        <v>1081</v>
      </c>
      <c r="D12" t="s">
        <v>964</v>
      </c>
      <c r="E12" t="s">
        <v>1146</v>
      </c>
      <c r="F12" t="s">
        <v>1074</v>
      </c>
    </row>
    <row r="13">
      <c r="A13" s="5" t="s">
        <v>4648</v>
      </c>
      <c r="B13" t="s">
        <v>4639</v>
      </c>
      <c r="C13" t="s">
        <v>4655</v>
      </c>
      <c r="D13" t="s">
        <v>4656</v>
      </c>
      <c r="E13" t="s">
        <v>4657</v>
      </c>
      <c r="F13" t="s">
        <v>1143</v>
      </c>
    </row>
    <row r="14">
      <c r="A14" s="5" t="s">
        <v>4648</v>
      </c>
      <c r="B14" t="s">
        <v>4641</v>
      </c>
      <c r="C14" t="s">
        <v>1121</v>
      </c>
      <c r="D14" t="s">
        <v>1061</v>
      </c>
      <c r="E14" t="s">
        <v>1141</v>
      </c>
      <c r="F14" t="s">
        <v>1141</v>
      </c>
    </row>
    <row r="15">
      <c r="A15" s="5" t="s">
        <v>4648</v>
      </c>
      <c r="B15" t="s">
        <v>4642</v>
      </c>
      <c r="C15" t="s">
        <v>1377</v>
      </c>
      <c r="D15" t="s">
        <v>1076</v>
      </c>
      <c r="E15" t="s">
        <v>1385</v>
      </c>
      <c r="F15" t="s">
        <v>1362</v>
      </c>
    </row>
    <row r="16">
      <c r="A16" s="5" t="s">
        <v>4648</v>
      </c>
      <c r="B16" t="s">
        <v>4643</v>
      </c>
      <c r="C16" t="s">
        <v>1361</v>
      </c>
      <c r="D16" t="s">
        <v>1133</v>
      </c>
      <c r="E16" t="s">
        <v>892</v>
      </c>
      <c r="F16" t="s">
        <v>1254</v>
      </c>
    </row>
    <row r="17">
      <c r="A17" s="5" t="s">
        <v>4648</v>
      </c>
      <c r="B17" t="s">
        <v>4644</v>
      </c>
      <c r="C17" t="s">
        <v>1236</v>
      </c>
      <c r="D17" t="s">
        <v>812</v>
      </c>
      <c r="E17" t="s">
        <v>1312</v>
      </c>
      <c r="F17" t="s">
        <v>964</v>
      </c>
    </row>
    <row r="18">
      <c r="A18" s="5" t="s">
        <v>4648</v>
      </c>
      <c r="B18" t="s">
        <v>493</v>
      </c>
      <c r="C18" t="s">
        <v>440</v>
      </c>
      <c r="D18" t="s">
        <v>440</v>
      </c>
      <c r="E18" t="s">
        <v>440</v>
      </c>
      <c r="F18" t="s">
        <v>440</v>
      </c>
    </row>
    <row r="19">
      <c r="A19" s="5" t="s">
        <v>493</v>
      </c>
      <c r="B19" t="s">
        <v>4638</v>
      </c>
      <c r="C19" t="s">
        <v>1146</v>
      </c>
      <c r="D19" t="s">
        <v>1237</v>
      </c>
      <c r="E19" t="s">
        <v>618</v>
      </c>
      <c r="F19" t="s">
        <v>1071</v>
      </c>
    </row>
    <row r="20">
      <c r="A20" s="5" t="s">
        <v>493</v>
      </c>
      <c r="B20" t="s">
        <v>4639</v>
      </c>
      <c r="C20" t="s">
        <v>2925</v>
      </c>
      <c r="D20" t="s">
        <v>820</v>
      </c>
      <c r="E20" t="s">
        <v>4446</v>
      </c>
      <c r="F20" t="s">
        <v>2904</v>
      </c>
    </row>
    <row r="21">
      <c r="A21" s="5" t="s">
        <v>493</v>
      </c>
      <c r="B21" t="s">
        <v>4641</v>
      </c>
      <c r="C21" t="s">
        <v>814</v>
      </c>
      <c r="D21" t="s">
        <v>814</v>
      </c>
      <c r="E21" t="s">
        <v>814</v>
      </c>
      <c r="F21" t="s">
        <v>814</v>
      </c>
    </row>
    <row r="22">
      <c r="A22" s="5" t="s">
        <v>493</v>
      </c>
      <c r="B22" t="s">
        <v>4642</v>
      </c>
      <c r="C22" t="s">
        <v>1254</v>
      </c>
      <c r="D22" t="s">
        <v>3939</v>
      </c>
      <c r="E22" t="s">
        <v>1202</v>
      </c>
      <c r="F22" t="s">
        <v>1429</v>
      </c>
    </row>
    <row r="23">
      <c r="A23" s="5" t="s">
        <v>493</v>
      </c>
      <c r="B23" t="s">
        <v>4643</v>
      </c>
      <c r="C23" t="s">
        <v>1218</v>
      </c>
      <c r="D23" t="s">
        <v>1160</v>
      </c>
      <c r="E23" t="s">
        <v>1218</v>
      </c>
      <c r="F23" t="s">
        <v>1236</v>
      </c>
    </row>
    <row r="24">
      <c r="A24" s="5" t="s">
        <v>493</v>
      </c>
      <c r="B24" t="s">
        <v>4644</v>
      </c>
      <c r="C24" t="s">
        <v>875</v>
      </c>
      <c r="D24" t="s">
        <v>1198</v>
      </c>
      <c r="E24" t="s">
        <v>1308</v>
      </c>
      <c r="F24" t="s">
        <v>501</v>
      </c>
    </row>
    <row r="25">
      <c r="A25" s="5" t="s">
        <v>493</v>
      </c>
      <c r="B25" t="s">
        <v>493</v>
      </c>
      <c r="C25" t="s">
        <v>440</v>
      </c>
      <c r="D25" t="s">
        <v>440</v>
      </c>
      <c r="E25" t="s">
        <v>440</v>
      </c>
      <c r="F25" t="s">
        <v>440</v>
      </c>
    </row>
    <row r="27">
      <c r="A27" t="s">
        <v>371</v>
      </c>
    </row>
    <row r="28">
      <c r="A28" t="s">
        <v>372</v>
      </c>
    </row>
    <row r="29">
      <c r="A29" t="s">
        <v>528</v>
      </c>
    </row>
    <row r="30">
      <c r="A30" t="s">
        <v>4658</v>
      </c>
    </row>
    <row r="31">
      <c r="A31" t="s">
        <v>354</v>
      </c>
    </row>
    <row r="32">
      <c r="A32" t="s">
        <v>376</v>
      </c>
    </row>
    <row r="33">
      <c r="A33" t="s">
        <v>4349</v>
      </c>
    </row>
    <row r="34">
      <c r="A34" t="s">
        <v>4645</v>
      </c>
    </row>
    <row r="35">
      <c r="A35" t="s">
        <v>354</v>
      </c>
    </row>
    <row r="36">
      <c r="A36" t="s">
        <v>1510</v>
      </c>
    </row>
    <row r="37">
      <c r="A37" t="s">
        <v>4646</v>
      </c>
    </row>
  </sheetData>
  <mergeCells count="4">
    <mergeCell ref="A3:F3"/>
    <mergeCell ref="A5:A11"/>
    <mergeCell ref="A12:A18"/>
    <mergeCell ref="A19:A25"/>
  </mergeCells>
  <pageMargins left="0.7" right="0.7" top="0.75" bottom="0.75" header="0.3" footer="0.3"/>
  <pageSetup paperSize="9" orientation="portrait" horizontalDpi="300" verticalDpi="300"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61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39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  <c r="G4" s="2" t="s">
        <v>513</v>
      </c>
      <c r="H4" s="2" t="s">
        <v>514</v>
      </c>
      <c r="I4" s="2" t="s">
        <v>515</v>
      </c>
      <c r="J4" s="2" t="s">
        <v>516</v>
      </c>
    </row>
    <row r="5">
      <c r="A5" s="5" t="s">
        <v>384</v>
      </c>
      <c r="B5" t="s">
        <v>691</v>
      </c>
      <c r="C5" t="s">
        <v>804</v>
      </c>
      <c r="D5" t="s">
        <v>583</v>
      </c>
      <c r="E5" t="s">
        <v>576</v>
      </c>
      <c r="F5" t="s">
        <v>570</v>
      </c>
      <c r="G5" t="s">
        <v>563</v>
      </c>
      <c r="H5" t="s">
        <v>534</v>
      </c>
      <c r="I5" t="s">
        <v>880</v>
      </c>
      <c r="J5" t="s">
        <v>550</v>
      </c>
    </row>
    <row r="6">
      <c r="A6" s="5" t="s">
        <v>384</v>
      </c>
      <c r="B6" t="s">
        <v>694</v>
      </c>
      <c r="C6" t="s">
        <v>395</v>
      </c>
      <c r="D6" t="s">
        <v>395</v>
      </c>
      <c r="E6" t="s">
        <v>395</v>
      </c>
      <c r="F6" t="s">
        <v>395</v>
      </c>
      <c r="G6" t="s">
        <v>395</v>
      </c>
      <c r="H6" t="s">
        <v>395</v>
      </c>
      <c r="I6" t="s">
        <v>395</v>
      </c>
      <c r="J6" t="s">
        <v>395</v>
      </c>
    </row>
    <row r="7">
      <c r="A7" s="5" t="s">
        <v>384</v>
      </c>
      <c r="B7" t="s">
        <v>697</v>
      </c>
      <c r="C7" t="s">
        <v>560</v>
      </c>
      <c r="D7" t="s">
        <v>456</v>
      </c>
      <c r="E7" t="s">
        <v>553</v>
      </c>
      <c r="F7" t="s">
        <v>370</v>
      </c>
      <c r="G7" t="s">
        <v>587</v>
      </c>
      <c r="H7" t="s">
        <v>587</v>
      </c>
      <c r="I7" t="s">
        <v>849</v>
      </c>
      <c r="J7" t="s">
        <v>881</v>
      </c>
    </row>
    <row r="8">
      <c r="A8" s="5" t="s">
        <v>384</v>
      </c>
      <c r="B8" t="s">
        <v>701</v>
      </c>
      <c r="C8" t="s">
        <v>363</v>
      </c>
      <c r="D8" t="s">
        <v>520</v>
      </c>
      <c r="E8" t="s">
        <v>606</v>
      </c>
      <c r="F8" t="s">
        <v>594</v>
      </c>
      <c r="G8" t="s">
        <v>418</v>
      </c>
      <c r="H8" t="s">
        <v>414</v>
      </c>
      <c r="I8" t="s">
        <v>395</v>
      </c>
      <c r="J8" t="s">
        <v>395</v>
      </c>
    </row>
    <row r="9">
      <c r="A9" s="5" t="s">
        <v>391</v>
      </c>
      <c r="B9" t="s">
        <v>391</v>
      </c>
      <c r="C9" t="s">
        <v>395</v>
      </c>
      <c r="D9" t="s">
        <v>395</v>
      </c>
      <c r="E9" t="s">
        <v>606</v>
      </c>
      <c r="F9" t="s">
        <v>424</v>
      </c>
      <c r="G9" t="s">
        <v>440</v>
      </c>
      <c r="H9" t="s">
        <v>440</v>
      </c>
      <c r="I9" t="s">
        <v>395</v>
      </c>
      <c r="J9" t="s">
        <v>395</v>
      </c>
    </row>
    <row r="10">
      <c r="A10" s="5" t="s">
        <v>396</v>
      </c>
      <c r="B10" t="s">
        <v>707</v>
      </c>
      <c r="C10" t="s">
        <v>882</v>
      </c>
      <c r="D10" t="s">
        <v>883</v>
      </c>
      <c r="E10" t="s">
        <v>473</v>
      </c>
      <c r="F10" t="s">
        <v>727</v>
      </c>
      <c r="G10" t="s">
        <v>394</v>
      </c>
      <c r="H10" t="s">
        <v>427</v>
      </c>
      <c r="I10" t="s">
        <v>395</v>
      </c>
      <c r="J10" t="s">
        <v>395</v>
      </c>
    </row>
    <row r="11">
      <c r="A11" s="5" t="s">
        <v>396</v>
      </c>
      <c r="B11" t="s">
        <v>709</v>
      </c>
      <c r="C11" t="s">
        <v>446</v>
      </c>
      <c r="D11" t="s">
        <v>427</v>
      </c>
      <c r="E11" t="s">
        <v>461</v>
      </c>
      <c r="F11" t="s">
        <v>434</v>
      </c>
      <c r="G11" t="s">
        <v>400</v>
      </c>
      <c r="H11" t="s">
        <v>434</v>
      </c>
      <c r="I11" t="s">
        <v>549</v>
      </c>
      <c r="J11" t="s">
        <v>682</v>
      </c>
    </row>
    <row r="12">
      <c r="A12" s="5" t="s">
        <v>396</v>
      </c>
      <c r="B12" t="s">
        <v>712</v>
      </c>
      <c r="C12" t="s">
        <v>395</v>
      </c>
      <c r="D12" t="s">
        <v>395</v>
      </c>
      <c r="E12" t="s">
        <v>395</v>
      </c>
      <c r="F12" t="s">
        <v>395</v>
      </c>
      <c r="G12" t="s">
        <v>395</v>
      </c>
      <c r="H12" t="s">
        <v>395</v>
      </c>
      <c r="I12" t="s">
        <v>395</v>
      </c>
      <c r="J12" t="s">
        <v>395</v>
      </c>
    </row>
    <row r="13">
      <c r="A13" s="5" t="s">
        <v>396</v>
      </c>
      <c r="B13" t="s">
        <v>716</v>
      </c>
      <c r="C13" t="s">
        <v>395</v>
      </c>
      <c r="D13" t="s">
        <v>395</v>
      </c>
      <c r="E13" t="s">
        <v>395</v>
      </c>
      <c r="F13" t="s">
        <v>395</v>
      </c>
      <c r="G13" t="s">
        <v>395</v>
      </c>
      <c r="H13" t="s">
        <v>395</v>
      </c>
      <c r="I13" t="s">
        <v>395</v>
      </c>
      <c r="J13" t="s">
        <v>395</v>
      </c>
    </row>
    <row r="14">
      <c r="A14" s="5" t="s">
        <v>396</v>
      </c>
      <c r="B14" t="s">
        <v>721</v>
      </c>
      <c r="C14" t="s">
        <v>395</v>
      </c>
      <c r="D14" t="s">
        <v>395</v>
      </c>
      <c r="E14" t="s">
        <v>395</v>
      </c>
      <c r="F14" t="s">
        <v>395</v>
      </c>
      <c r="G14" t="s">
        <v>395</v>
      </c>
      <c r="H14" t="s">
        <v>395</v>
      </c>
      <c r="I14" t="s">
        <v>395</v>
      </c>
      <c r="J14" t="s">
        <v>395</v>
      </c>
    </row>
    <row r="15">
      <c r="A15" s="5" t="s">
        <v>396</v>
      </c>
      <c r="B15" t="s">
        <v>723</v>
      </c>
      <c r="C15" t="s">
        <v>395</v>
      </c>
      <c r="D15" t="s">
        <v>395</v>
      </c>
      <c r="E15" t="s">
        <v>395</v>
      </c>
      <c r="F15" t="s">
        <v>395</v>
      </c>
      <c r="G15" t="s">
        <v>395</v>
      </c>
      <c r="H15" t="s">
        <v>395</v>
      </c>
      <c r="I15" t="s">
        <v>395</v>
      </c>
      <c r="J15" t="s">
        <v>395</v>
      </c>
    </row>
    <row r="16">
      <c r="A16" s="5" t="s">
        <v>403</v>
      </c>
      <c r="B16" t="s">
        <v>725</v>
      </c>
      <c r="C16" t="s">
        <v>395</v>
      </c>
      <c r="D16" t="s">
        <v>401</v>
      </c>
      <c r="E16" t="s">
        <v>672</v>
      </c>
      <c r="F16" t="s">
        <v>570</v>
      </c>
      <c r="G16" t="s">
        <v>440</v>
      </c>
      <c r="H16" t="s">
        <v>440</v>
      </c>
      <c r="I16" t="s">
        <v>395</v>
      </c>
      <c r="J16" t="s">
        <v>395</v>
      </c>
    </row>
    <row r="17">
      <c r="A17" s="5" t="s">
        <v>403</v>
      </c>
      <c r="B17" t="s">
        <v>729</v>
      </c>
      <c r="C17" t="s">
        <v>395</v>
      </c>
      <c r="D17" t="s">
        <v>395</v>
      </c>
      <c r="E17" t="s">
        <v>395</v>
      </c>
      <c r="F17" t="s">
        <v>395</v>
      </c>
      <c r="G17" t="s">
        <v>395</v>
      </c>
      <c r="H17" t="s">
        <v>395</v>
      </c>
      <c r="I17" t="s">
        <v>395</v>
      </c>
      <c r="J17" t="s">
        <v>354</v>
      </c>
    </row>
    <row r="18">
      <c r="A18" s="5" t="s">
        <v>410</v>
      </c>
      <c r="B18" t="s">
        <v>731</v>
      </c>
      <c r="C18" t="s">
        <v>736</v>
      </c>
      <c r="D18" t="s">
        <v>764</v>
      </c>
      <c r="E18" t="s">
        <v>884</v>
      </c>
      <c r="F18" t="s">
        <v>548</v>
      </c>
      <c r="G18" t="s">
        <v>440</v>
      </c>
      <c r="H18" t="s">
        <v>435</v>
      </c>
      <c r="I18" t="s">
        <v>395</v>
      </c>
      <c r="J18" t="s">
        <v>558</v>
      </c>
    </row>
    <row r="19">
      <c r="A19" s="5" t="s">
        <v>410</v>
      </c>
      <c r="B19" t="s">
        <v>733</v>
      </c>
      <c r="C19" t="s">
        <v>395</v>
      </c>
      <c r="D19" t="s">
        <v>395</v>
      </c>
      <c r="E19" t="s">
        <v>395</v>
      </c>
      <c r="F19" t="s">
        <v>395</v>
      </c>
      <c r="G19" t="s">
        <v>395</v>
      </c>
      <c r="H19" t="s">
        <v>395</v>
      </c>
      <c r="I19" t="s">
        <v>395</v>
      </c>
      <c r="J19" t="s">
        <v>395</v>
      </c>
    </row>
    <row r="20">
      <c r="A20" s="5" t="s">
        <v>416</v>
      </c>
      <c r="B20" t="s">
        <v>416</v>
      </c>
      <c r="C20" t="s">
        <v>468</v>
      </c>
      <c r="D20" t="s">
        <v>446</v>
      </c>
      <c r="E20" t="s">
        <v>400</v>
      </c>
      <c r="F20" t="s">
        <v>400</v>
      </c>
      <c r="G20" t="s">
        <v>594</v>
      </c>
      <c r="H20" t="s">
        <v>594</v>
      </c>
      <c r="I20" t="s">
        <v>634</v>
      </c>
      <c r="J20" t="s">
        <v>860</v>
      </c>
    </row>
    <row r="21">
      <c r="A21" s="5" t="s">
        <v>416</v>
      </c>
      <c r="B21" t="s">
        <v>739</v>
      </c>
      <c r="C21" t="s">
        <v>885</v>
      </c>
      <c r="D21" t="s">
        <v>440</v>
      </c>
      <c r="E21" t="s">
        <v>535</v>
      </c>
      <c r="F21" t="s">
        <v>440</v>
      </c>
      <c r="G21" t="s">
        <v>414</v>
      </c>
      <c r="H21" t="s">
        <v>418</v>
      </c>
      <c r="I21" t="s">
        <v>395</v>
      </c>
      <c r="J21" t="s">
        <v>395</v>
      </c>
    </row>
    <row r="22">
      <c r="A22" s="5" t="s">
        <v>423</v>
      </c>
      <c r="B22" t="s">
        <v>423</v>
      </c>
      <c r="C22" t="s">
        <v>426</v>
      </c>
      <c r="D22" t="s">
        <v>427</v>
      </c>
      <c r="E22" t="s">
        <v>472</v>
      </c>
      <c r="F22" t="s">
        <v>595</v>
      </c>
      <c r="G22" t="s">
        <v>450</v>
      </c>
      <c r="H22" t="s">
        <v>480</v>
      </c>
      <c r="I22" t="s">
        <v>677</v>
      </c>
      <c r="J22" t="s">
        <v>678</v>
      </c>
    </row>
    <row r="23">
      <c r="A23" s="5" t="s">
        <v>423</v>
      </c>
      <c r="B23" t="s">
        <v>428</v>
      </c>
      <c r="C23" t="s">
        <v>395</v>
      </c>
      <c r="D23" t="s">
        <v>432</v>
      </c>
      <c r="E23" t="s">
        <v>579</v>
      </c>
      <c r="F23" t="s">
        <v>442</v>
      </c>
      <c r="G23" t="s">
        <v>407</v>
      </c>
      <c r="H23" t="s">
        <v>394</v>
      </c>
      <c r="I23" t="s">
        <v>395</v>
      </c>
      <c r="J23" t="s">
        <v>395</v>
      </c>
    </row>
    <row r="24">
      <c r="A24" s="5" t="s">
        <v>433</v>
      </c>
      <c r="B24" t="s">
        <v>433</v>
      </c>
      <c r="C24" t="s">
        <v>395</v>
      </c>
      <c r="D24" t="s">
        <v>395</v>
      </c>
      <c r="E24" t="s">
        <v>395</v>
      </c>
      <c r="F24" t="s">
        <v>395</v>
      </c>
      <c r="G24" t="s">
        <v>395</v>
      </c>
      <c r="H24" t="s">
        <v>395</v>
      </c>
      <c r="I24" t="s">
        <v>395</v>
      </c>
      <c r="J24" t="s">
        <v>395</v>
      </c>
    </row>
    <row r="25">
      <c r="A25" s="5" t="s">
        <v>437</v>
      </c>
      <c r="B25" t="s">
        <v>437</v>
      </c>
      <c r="C25" t="s">
        <v>395</v>
      </c>
      <c r="D25" t="s">
        <v>395</v>
      </c>
      <c r="E25" t="s">
        <v>395</v>
      </c>
      <c r="F25" t="s">
        <v>395</v>
      </c>
      <c r="G25" t="s">
        <v>395</v>
      </c>
      <c r="H25" t="s">
        <v>395</v>
      </c>
      <c r="I25" t="s">
        <v>395</v>
      </c>
      <c r="J25" t="s">
        <v>395</v>
      </c>
    </row>
    <row r="26">
      <c r="A26" s="5" t="s">
        <v>441</v>
      </c>
      <c r="B26" t="s">
        <v>441</v>
      </c>
      <c r="C26" t="s">
        <v>395</v>
      </c>
      <c r="D26" t="s">
        <v>395</v>
      </c>
      <c r="E26" t="s">
        <v>395</v>
      </c>
      <c r="F26" t="s">
        <v>395</v>
      </c>
      <c r="G26" t="s">
        <v>395</v>
      </c>
      <c r="H26" t="s">
        <v>395</v>
      </c>
      <c r="I26" t="s">
        <v>395</v>
      </c>
      <c r="J26" t="s">
        <v>395</v>
      </c>
    </row>
    <row r="27">
      <c r="A27" s="5" t="s">
        <v>443</v>
      </c>
      <c r="B27" t="s">
        <v>743</v>
      </c>
      <c r="C27" t="s">
        <v>395</v>
      </c>
      <c r="D27" t="s">
        <v>395</v>
      </c>
      <c r="E27" t="s">
        <v>395</v>
      </c>
      <c r="F27" t="s">
        <v>395</v>
      </c>
      <c r="G27" t="s">
        <v>395</v>
      </c>
      <c r="H27" t="s">
        <v>395</v>
      </c>
      <c r="I27" t="s">
        <v>395</v>
      </c>
      <c r="J27" t="s">
        <v>395</v>
      </c>
    </row>
    <row r="28">
      <c r="A28" s="5" t="s">
        <v>443</v>
      </c>
      <c r="B28" t="s">
        <v>744</v>
      </c>
      <c r="C28" t="s">
        <v>395</v>
      </c>
      <c r="D28" t="s">
        <v>395</v>
      </c>
      <c r="E28" t="s">
        <v>395</v>
      </c>
      <c r="F28" t="s">
        <v>395</v>
      </c>
      <c r="G28" t="s">
        <v>395</v>
      </c>
      <c r="H28" t="s">
        <v>395</v>
      </c>
      <c r="I28" t="s">
        <v>395</v>
      </c>
      <c r="J28" t="s">
        <v>395</v>
      </c>
    </row>
    <row r="29">
      <c r="A29" s="5" t="s">
        <v>448</v>
      </c>
      <c r="B29" t="s">
        <v>747</v>
      </c>
      <c r="C29" t="s">
        <v>488</v>
      </c>
      <c r="D29" t="s">
        <v>478</v>
      </c>
      <c r="E29" t="s">
        <v>450</v>
      </c>
      <c r="F29" t="s">
        <v>450</v>
      </c>
      <c r="G29" t="s">
        <v>538</v>
      </c>
      <c r="H29" t="s">
        <v>432</v>
      </c>
      <c r="I29" t="s">
        <v>678</v>
      </c>
      <c r="J29" t="s">
        <v>680</v>
      </c>
    </row>
    <row r="30">
      <c r="A30" s="5" t="s">
        <v>448</v>
      </c>
      <c r="B30" t="s">
        <v>750</v>
      </c>
      <c r="C30" t="s">
        <v>354</v>
      </c>
      <c r="D30" t="s">
        <v>354</v>
      </c>
      <c r="E30" t="s">
        <v>395</v>
      </c>
      <c r="F30" t="s">
        <v>395</v>
      </c>
      <c r="G30" t="s">
        <v>395</v>
      </c>
      <c r="H30" t="s">
        <v>395</v>
      </c>
      <c r="I30" t="s">
        <v>354</v>
      </c>
      <c r="J30" t="s">
        <v>354</v>
      </c>
    </row>
    <row r="31">
      <c r="A31" s="5" t="s">
        <v>448</v>
      </c>
      <c r="B31" t="s">
        <v>753</v>
      </c>
      <c r="C31" t="s">
        <v>395</v>
      </c>
      <c r="D31" t="s">
        <v>395</v>
      </c>
      <c r="E31" t="s">
        <v>395</v>
      </c>
      <c r="F31" t="s">
        <v>395</v>
      </c>
      <c r="G31" t="s">
        <v>395</v>
      </c>
      <c r="H31" t="s">
        <v>395</v>
      </c>
      <c r="I31" t="s">
        <v>395</v>
      </c>
      <c r="J31" t="s">
        <v>395</v>
      </c>
    </row>
    <row r="32">
      <c r="A32" s="5" t="s">
        <v>453</v>
      </c>
      <c r="B32" t="s">
        <v>755</v>
      </c>
      <c r="C32" t="s">
        <v>395</v>
      </c>
      <c r="D32" t="s">
        <v>395</v>
      </c>
      <c r="E32" t="s">
        <v>395</v>
      </c>
      <c r="F32" t="s">
        <v>395</v>
      </c>
      <c r="G32" t="s">
        <v>395</v>
      </c>
      <c r="H32" t="s">
        <v>395</v>
      </c>
      <c r="I32" t="s">
        <v>395</v>
      </c>
      <c r="J32" t="s">
        <v>395</v>
      </c>
    </row>
    <row r="33">
      <c r="A33" s="5" t="s">
        <v>453</v>
      </c>
      <c r="B33" t="s">
        <v>759</v>
      </c>
      <c r="C33" t="s">
        <v>886</v>
      </c>
      <c r="D33" t="s">
        <v>465</v>
      </c>
      <c r="E33" t="s">
        <v>496</v>
      </c>
      <c r="F33" t="s">
        <v>524</v>
      </c>
      <c r="G33" t="s">
        <v>520</v>
      </c>
      <c r="H33" t="s">
        <v>434</v>
      </c>
      <c r="I33" t="s">
        <v>395</v>
      </c>
      <c r="J33" t="s">
        <v>395</v>
      </c>
    </row>
    <row r="34">
      <c r="A34" s="5" t="s">
        <v>453</v>
      </c>
      <c r="B34" t="s">
        <v>762</v>
      </c>
      <c r="C34" t="s">
        <v>395</v>
      </c>
      <c r="D34" t="s">
        <v>395</v>
      </c>
      <c r="E34" t="s">
        <v>395</v>
      </c>
      <c r="F34" t="s">
        <v>395</v>
      </c>
      <c r="G34" t="s">
        <v>395</v>
      </c>
      <c r="H34" t="s">
        <v>395</v>
      </c>
      <c r="I34" t="s">
        <v>395</v>
      </c>
      <c r="J34" t="s">
        <v>395</v>
      </c>
    </row>
    <row r="35">
      <c r="A35" s="5" t="s">
        <v>453</v>
      </c>
      <c r="B35" t="s">
        <v>766</v>
      </c>
      <c r="C35" t="s">
        <v>395</v>
      </c>
      <c r="D35" t="s">
        <v>395</v>
      </c>
      <c r="E35" t="s">
        <v>395</v>
      </c>
      <c r="F35" t="s">
        <v>395</v>
      </c>
      <c r="G35" t="s">
        <v>395</v>
      </c>
      <c r="H35" t="s">
        <v>395</v>
      </c>
      <c r="I35" t="s">
        <v>395</v>
      </c>
      <c r="J35" t="s">
        <v>395</v>
      </c>
    </row>
    <row r="36">
      <c r="A36" s="5" t="s">
        <v>453</v>
      </c>
      <c r="B36" t="s">
        <v>767</v>
      </c>
      <c r="C36" t="s">
        <v>395</v>
      </c>
      <c r="D36" t="s">
        <v>395</v>
      </c>
      <c r="E36" t="s">
        <v>395</v>
      </c>
      <c r="F36" t="s">
        <v>395</v>
      </c>
      <c r="G36" t="s">
        <v>395</v>
      </c>
      <c r="H36" t="s">
        <v>395</v>
      </c>
      <c r="I36" t="s">
        <v>395</v>
      </c>
      <c r="J36" t="s">
        <v>395</v>
      </c>
    </row>
    <row r="37">
      <c r="A37" s="5" t="s">
        <v>453</v>
      </c>
      <c r="B37" t="s">
        <v>769</v>
      </c>
      <c r="C37" t="s">
        <v>395</v>
      </c>
      <c r="D37" t="s">
        <v>395</v>
      </c>
      <c r="E37" t="s">
        <v>395</v>
      </c>
      <c r="F37" t="s">
        <v>395</v>
      </c>
      <c r="G37" t="s">
        <v>395</v>
      </c>
      <c r="H37" t="s">
        <v>395</v>
      </c>
      <c r="I37" t="s">
        <v>395</v>
      </c>
      <c r="J37" t="s">
        <v>395</v>
      </c>
    </row>
    <row r="38">
      <c r="A38" s="5" t="s">
        <v>459</v>
      </c>
      <c r="B38" t="s">
        <v>773</v>
      </c>
      <c r="C38" t="s">
        <v>395</v>
      </c>
      <c r="D38" t="s">
        <v>395</v>
      </c>
      <c r="E38" t="s">
        <v>395</v>
      </c>
      <c r="F38" t="s">
        <v>395</v>
      </c>
      <c r="G38" t="s">
        <v>395</v>
      </c>
      <c r="H38" t="s">
        <v>395</v>
      </c>
      <c r="I38" t="s">
        <v>395</v>
      </c>
      <c r="J38" t="s">
        <v>395</v>
      </c>
    </row>
    <row r="39">
      <c r="A39" s="5" t="s">
        <v>459</v>
      </c>
      <c r="B39" t="s">
        <v>776</v>
      </c>
      <c r="C39" t="s">
        <v>820</v>
      </c>
      <c r="D39" t="s">
        <v>868</v>
      </c>
      <c r="E39" t="s">
        <v>887</v>
      </c>
      <c r="F39" t="s">
        <v>612</v>
      </c>
      <c r="G39" t="s">
        <v>446</v>
      </c>
      <c r="H39" t="s">
        <v>386</v>
      </c>
      <c r="I39" t="s">
        <v>549</v>
      </c>
      <c r="J39" t="s">
        <v>591</v>
      </c>
    </row>
    <row r="40">
      <c r="A40" s="5" t="s">
        <v>459</v>
      </c>
      <c r="B40" t="s">
        <v>780</v>
      </c>
      <c r="C40" t="s">
        <v>888</v>
      </c>
      <c r="D40" t="s">
        <v>683</v>
      </c>
      <c r="E40" t="s">
        <v>370</v>
      </c>
      <c r="F40" t="s">
        <v>635</v>
      </c>
      <c r="G40" t="s">
        <v>434</v>
      </c>
      <c r="H40" t="s">
        <v>583</v>
      </c>
      <c r="I40" t="s">
        <v>395</v>
      </c>
      <c r="J40" t="s">
        <v>395</v>
      </c>
    </row>
    <row r="41">
      <c r="A41" s="5" t="s">
        <v>466</v>
      </c>
      <c r="B41" t="s">
        <v>466</v>
      </c>
      <c r="C41" t="s">
        <v>395</v>
      </c>
      <c r="D41" t="s">
        <v>395</v>
      </c>
      <c r="E41" t="s">
        <v>395</v>
      </c>
      <c r="F41" t="s">
        <v>395</v>
      </c>
      <c r="G41" t="s">
        <v>395</v>
      </c>
      <c r="H41" t="s">
        <v>395</v>
      </c>
      <c r="I41" t="s">
        <v>395</v>
      </c>
      <c r="J41" t="s">
        <v>395</v>
      </c>
    </row>
    <row r="42">
      <c r="A42" s="5" t="s">
        <v>470</v>
      </c>
      <c r="B42" t="s">
        <v>470</v>
      </c>
      <c r="C42" t="s">
        <v>475</v>
      </c>
      <c r="D42" t="s">
        <v>476</v>
      </c>
      <c r="E42" t="s">
        <v>420</v>
      </c>
      <c r="F42" t="s">
        <v>439</v>
      </c>
      <c r="G42" t="s">
        <v>669</v>
      </c>
      <c r="H42" t="s">
        <v>672</v>
      </c>
      <c r="I42" t="s">
        <v>557</v>
      </c>
      <c r="J42" t="s">
        <v>558</v>
      </c>
    </row>
    <row r="43">
      <c r="A43" s="5" t="s">
        <v>784</v>
      </c>
      <c r="B43" t="s">
        <v>784</v>
      </c>
      <c r="C43" t="s">
        <v>395</v>
      </c>
      <c r="D43" t="s">
        <v>395</v>
      </c>
      <c r="E43" t="s">
        <v>395</v>
      </c>
      <c r="F43" t="s">
        <v>395</v>
      </c>
      <c r="G43" t="s">
        <v>409</v>
      </c>
      <c r="H43" t="s">
        <v>852</v>
      </c>
      <c r="I43" t="s">
        <v>395</v>
      </c>
      <c r="J43" t="s">
        <v>395</v>
      </c>
    </row>
    <row r="44">
      <c r="A44" s="5" t="s">
        <v>784</v>
      </c>
      <c r="B44" t="s">
        <v>787</v>
      </c>
      <c r="C44" t="s">
        <v>395</v>
      </c>
      <c r="D44" t="s">
        <v>395</v>
      </c>
      <c r="E44" t="s">
        <v>395</v>
      </c>
      <c r="F44" t="s">
        <v>395</v>
      </c>
      <c r="G44" t="s">
        <v>395</v>
      </c>
      <c r="H44" t="s">
        <v>395</v>
      </c>
      <c r="I44" t="s">
        <v>395</v>
      </c>
      <c r="J44" t="s">
        <v>395</v>
      </c>
    </row>
    <row r="45">
      <c r="A45" s="5" t="s">
        <v>481</v>
      </c>
      <c r="B45" t="s">
        <v>792</v>
      </c>
      <c r="C45" t="s">
        <v>889</v>
      </c>
      <c r="D45" t="s">
        <v>462</v>
      </c>
      <c r="E45" t="s">
        <v>864</v>
      </c>
      <c r="F45" t="s">
        <v>764</v>
      </c>
      <c r="G45" t="s">
        <v>390</v>
      </c>
      <c r="H45" t="s">
        <v>392</v>
      </c>
      <c r="I45" t="s">
        <v>395</v>
      </c>
      <c r="J45" t="s">
        <v>395</v>
      </c>
    </row>
    <row r="46">
      <c r="A46" s="5" t="s">
        <v>481</v>
      </c>
      <c r="B46" t="s">
        <v>797</v>
      </c>
      <c r="C46" t="s">
        <v>454</v>
      </c>
      <c r="D46" t="s">
        <v>520</v>
      </c>
      <c r="E46" t="s">
        <v>440</v>
      </c>
      <c r="F46" t="s">
        <v>446</v>
      </c>
      <c r="G46" t="s">
        <v>440</v>
      </c>
      <c r="H46" t="s">
        <v>524</v>
      </c>
      <c r="I46" t="s">
        <v>395</v>
      </c>
      <c r="J46" t="s">
        <v>866</v>
      </c>
    </row>
    <row r="47">
      <c r="A47" s="5" t="s">
        <v>486</v>
      </c>
      <c r="B47" t="s">
        <v>802</v>
      </c>
      <c r="C47" t="s">
        <v>395</v>
      </c>
      <c r="D47" t="s">
        <v>395</v>
      </c>
      <c r="E47" t="s">
        <v>606</v>
      </c>
      <c r="F47" t="s">
        <v>390</v>
      </c>
      <c r="G47" t="s">
        <v>595</v>
      </c>
      <c r="H47" t="s">
        <v>405</v>
      </c>
      <c r="I47" t="s">
        <v>395</v>
      </c>
      <c r="J47" t="s">
        <v>395</v>
      </c>
    </row>
    <row r="48">
      <c r="A48" s="5" t="s">
        <v>806</v>
      </c>
      <c r="B48" t="s">
        <v>807</v>
      </c>
      <c r="C48" t="s">
        <v>395</v>
      </c>
      <c r="D48" t="s">
        <v>395</v>
      </c>
      <c r="E48" t="s">
        <v>395</v>
      </c>
      <c r="F48" t="s">
        <v>395</v>
      </c>
      <c r="G48" t="s">
        <v>395</v>
      </c>
      <c r="H48" t="s">
        <v>395</v>
      </c>
      <c r="I48" t="s">
        <v>395</v>
      </c>
      <c r="J48" t="s">
        <v>395</v>
      </c>
    </row>
    <row r="49">
      <c r="A49" s="5" t="s">
        <v>806</v>
      </c>
      <c r="B49" t="s">
        <v>809</v>
      </c>
      <c r="C49" t="s">
        <v>354</v>
      </c>
      <c r="D49" t="s">
        <v>354</v>
      </c>
      <c r="E49" t="s">
        <v>354</v>
      </c>
      <c r="F49" t="s">
        <v>354</v>
      </c>
      <c r="G49" t="s">
        <v>354</v>
      </c>
      <c r="H49" t="s">
        <v>354</v>
      </c>
      <c r="I49" t="s">
        <v>354</v>
      </c>
      <c r="J49" t="s">
        <v>354</v>
      </c>
    </row>
    <row r="50">
      <c r="A50" s="5" t="s">
        <v>354</v>
      </c>
      <c r="B50" t="s">
        <v>493</v>
      </c>
      <c r="C50" t="s">
        <v>495</v>
      </c>
      <c r="D50" t="s">
        <v>496</v>
      </c>
      <c r="E50" t="s">
        <v>446</v>
      </c>
      <c r="F50" t="s">
        <v>427</v>
      </c>
      <c r="G50" t="s">
        <v>438</v>
      </c>
      <c r="H50" t="s">
        <v>452</v>
      </c>
      <c r="I50" t="s">
        <v>557</v>
      </c>
      <c r="J50" t="s">
        <v>558</v>
      </c>
    </row>
    <row r="51">
      <c r="A51" s="5" t="s">
        <v>354</v>
      </c>
      <c r="B51" t="s">
        <v>497</v>
      </c>
      <c r="C51" t="s">
        <v>890</v>
      </c>
      <c r="D51" t="s">
        <v>891</v>
      </c>
      <c r="E51" t="s">
        <v>892</v>
      </c>
      <c r="F51" t="s">
        <v>812</v>
      </c>
      <c r="G51" t="s">
        <v>893</v>
      </c>
      <c r="H51" t="s">
        <v>894</v>
      </c>
      <c r="I51" t="s">
        <v>895</v>
      </c>
      <c r="J51" t="s">
        <v>896</v>
      </c>
    </row>
    <row r="53">
      <c r="A53" t="s">
        <v>371</v>
      </c>
    </row>
    <row r="54">
      <c r="A54" t="s">
        <v>372</v>
      </c>
    </row>
    <row r="55">
      <c r="A55" t="s">
        <v>528</v>
      </c>
    </row>
    <row r="56">
      <c r="A56" t="s">
        <v>529</v>
      </c>
    </row>
    <row r="57">
      <c r="A57" t="s">
        <v>530</v>
      </c>
    </row>
    <row r="58">
      <c r="A58" t="s">
        <v>354</v>
      </c>
    </row>
    <row r="59">
      <c r="A59" t="s">
        <v>373</v>
      </c>
    </row>
    <row r="60">
      <c r="A60" t="s">
        <v>374</v>
      </c>
    </row>
    <row r="61">
      <c r="A61" t="s">
        <v>531</v>
      </c>
    </row>
    <row r="62">
      <c r="A62" t="s">
        <v>532</v>
      </c>
    </row>
    <row r="63">
      <c r="A63" t="s">
        <v>897</v>
      </c>
    </row>
    <row r="64">
      <c r="A64" t="s">
        <v>354</v>
      </c>
    </row>
    <row r="65">
      <c r="A65" t="s">
        <v>376</v>
      </c>
    </row>
    <row r="66">
      <c r="A66" t="s">
        <v>818</v>
      </c>
    </row>
    <row r="67">
      <c r="A67" t="s">
        <v>354</v>
      </c>
    </row>
    <row r="68">
      <c r="A68" t="s">
        <v>507</v>
      </c>
    </row>
    <row r="69">
      <c r="A69" t="s">
        <v>819</v>
      </c>
    </row>
  </sheetData>
  <mergeCells count="21">
    <mergeCell ref="A3:J3"/>
    <mergeCell ref="A18:A19"/>
    <mergeCell ref="A16:A17"/>
    <mergeCell ref="A32:A37"/>
    <mergeCell ref="A47:A47"/>
    <mergeCell ref="A9:A9"/>
    <mergeCell ref="A45:A46"/>
    <mergeCell ref="A25:A25"/>
    <mergeCell ref="A10:A15"/>
    <mergeCell ref="A20:A21"/>
    <mergeCell ref="A38:A40"/>
    <mergeCell ref="A43:A44"/>
    <mergeCell ref="A22:A23"/>
    <mergeCell ref="A24:A24"/>
    <mergeCell ref="A42:A42"/>
    <mergeCell ref="A27:A28"/>
    <mergeCell ref="A5:A8"/>
    <mergeCell ref="A41:A41"/>
    <mergeCell ref="A29:A31"/>
    <mergeCell ref="A48:A49"/>
    <mergeCell ref="A26:A26"/>
  </mergeCells>
  <pageMargins left="0.7" right="0.7" top="0.75" bottom="0.75" header="0.3" footer="0.3"/>
  <pageSetup paperSize="9" orientation="portrait" horizontalDpi="300" verticalDpi="300" r:id="rId2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44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293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1082</v>
      </c>
      <c r="D4" s="2" t="s">
        <v>1083</v>
      </c>
      <c r="E4" s="2" t="s">
        <v>1084</v>
      </c>
      <c r="F4" s="2" t="s">
        <v>1085</v>
      </c>
      <c r="G4" s="2" t="s">
        <v>1086</v>
      </c>
      <c r="H4" s="2" t="s">
        <v>1087</v>
      </c>
      <c r="I4" s="2" t="s">
        <v>1088</v>
      </c>
      <c r="J4" s="2" t="s">
        <v>1089</v>
      </c>
    </row>
    <row r="5">
      <c r="A5" s="5" t="s">
        <v>354</v>
      </c>
      <c r="B5" t="s">
        <v>4167</v>
      </c>
      <c r="C5" t="s">
        <v>503</v>
      </c>
      <c r="D5" t="s">
        <v>1119</v>
      </c>
      <c r="E5" t="s">
        <v>1006</v>
      </c>
      <c r="F5" t="s">
        <v>489</v>
      </c>
      <c r="G5" t="s">
        <v>1303</v>
      </c>
      <c r="H5" t="s">
        <v>1304</v>
      </c>
      <c r="I5" t="s">
        <v>440</v>
      </c>
      <c r="J5" t="s">
        <v>440</v>
      </c>
    </row>
    <row r="6">
      <c r="A6" s="5" t="s">
        <v>354</v>
      </c>
      <c r="B6" t="s">
        <v>4609</v>
      </c>
      <c r="C6" t="s">
        <v>1182</v>
      </c>
      <c r="D6" t="s">
        <v>1305</v>
      </c>
      <c r="E6" t="s">
        <v>931</v>
      </c>
      <c r="F6" t="s">
        <v>1016</v>
      </c>
      <c r="G6" t="s">
        <v>1248</v>
      </c>
      <c r="H6" t="s">
        <v>1074</v>
      </c>
      <c r="I6" t="s">
        <v>440</v>
      </c>
      <c r="J6" t="s">
        <v>440</v>
      </c>
    </row>
    <row r="7">
      <c r="A7" s="5" t="s">
        <v>354</v>
      </c>
      <c r="B7" t="s">
        <v>4610</v>
      </c>
      <c r="C7" t="s">
        <v>963</v>
      </c>
      <c r="D7" t="s">
        <v>1238</v>
      </c>
      <c r="E7" t="s">
        <v>1306</v>
      </c>
      <c r="F7" t="s">
        <v>1014</v>
      </c>
      <c r="G7" t="s">
        <v>1307</v>
      </c>
      <c r="H7" t="s">
        <v>1308</v>
      </c>
      <c r="I7" t="s">
        <v>440</v>
      </c>
      <c r="J7" t="s">
        <v>440</v>
      </c>
    </row>
    <row r="8">
      <c r="A8" s="5" t="s">
        <v>354</v>
      </c>
      <c r="B8" t="s">
        <v>4611</v>
      </c>
      <c r="C8" t="s">
        <v>503</v>
      </c>
      <c r="D8" t="s">
        <v>1247</v>
      </c>
      <c r="E8" t="s">
        <v>1309</v>
      </c>
      <c r="F8" t="s">
        <v>1310</v>
      </c>
      <c r="G8" t="s">
        <v>1311</v>
      </c>
      <c r="H8" t="s">
        <v>1170</v>
      </c>
      <c r="I8" t="s">
        <v>440</v>
      </c>
      <c r="J8" t="s">
        <v>440</v>
      </c>
    </row>
    <row r="9">
      <c r="A9" s="5" t="s">
        <v>354</v>
      </c>
      <c r="B9" t="s">
        <v>4612</v>
      </c>
      <c r="C9" t="s">
        <v>1312</v>
      </c>
      <c r="D9" t="s">
        <v>1223</v>
      </c>
      <c r="E9" t="s">
        <v>1313</v>
      </c>
      <c r="F9" t="s">
        <v>460</v>
      </c>
      <c r="G9" t="s">
        <v>1314</v>
      </c>
      <c r="H9" t="s">
        <v>1095</v>
      </c>
      <c r="I9" t="s">
        <v>440</v>
      </c>
      <c r="J9" t="s">
        <v>440</v>
      </c>
    </row>
    <row r="10">
      <c r="A10" s="5" t="s">
        <v>354</v>
      </c>
      <c r="B10" t="s">
        <v>4613</v>
      </c>
      <c r="C10" t="s">
        <v>876</v>
      </c>
      <c r="D10" t="s">
        <v>1141</v>
      </c>
      <c r="E10" t="s">
        <v>580</v>
      </c>
      <c r="F10" t="s">
        <v>868</v>
      </c>
      <c r="G10" t="s">
        <v>2863</v>
      </c>
      <c r="H10" t="s">
        <v>1326</v>
      </c>
      <c r="I10" t="s">
        <v>440</v>
      </c>
      <c r="J10" t="s">
        <v>440</v>
      </c>
    </row>
    <row r="11">
      <c r="A11" s="5" t="s">
        <v>354</v>
      </c>
      <c r="B11" t="s">
        <v>4614</v>
      </c>
      <c r="C11" t="s">
        <v>1377</v>
      </c>
      <c r="D11" t="s">
        <v>1195</v>
      </c>
      <c r="E11" t="s">
        <v>857</v>
      </c>
      <c r="F11" t="s">
        <v>611</v>
      </c>
      <c r="G11" t="s">
        <v>1146</v>
      </c>
      <c r="H11" t="s">
        <v>812</v>
      </c>
      <c r="I11" t="s">
        <v>440</v>
      </c>
      <c r="J11" t="s">
        <v>440</v>
      </c>
    </row>
    <row r="12">
      <c r="A12" s="5" t="s">
        <v>354</v>
      </c>
      <c r="B12" t="s">
        <v>4615</v>
      </c>
      <c r="C12" t="s">
        <v>1288</v>
      </c>
      <c r="D12" t="s">
        <v>4659</v>
      </c>
      <c r="E12" t="s">
        <v>1279</v>
      </c>
      <c r="F12" t="s">
        <v>4548</v>
      </c>
      <c r="G12" t="s">
        <v>1134</v>
      </c>
      <c r="H12" t="s">
        <v>1219</v>
      </c>
      <c r="I12" t="s">
        <v>440</v>
      </c>
      <c r="J12" t="s">
        <v>440</v>
      </c>
    </row>
    <row r="13">
      <c r="A13" s="5" t="s">
        <v>354</v>
      </c>
      <c r="B13" t="s">
        <v>4616</v>
      </c>
      <c r="C13" t="s">
        <v>1022</v>
      </c>
      <c r="D13" t="s">
        <v>1377</v>
      </c>
      <c r="E13" t="s">
        <v>467</v>
      </c>
      <c r="F13" t="s">
        <v>4360</v>
      </c>
      <c r="G13" t="s">
        <v>1366</v>
      </c>
      <c r="H13" t="s">
        <v>1524</v>
      </c>
      <c r="I13" t="s">
        <v>440</v>
      </c>
      <c r="J13" t="s">
        <v>440</v>
      </c>
    </row>
    <row r="14">
      <c r="A14" s="5" t="s">
        <v>354</v>
      </c>
      <c r="B14" t="s">
        <v>481</v>
      </c>
      <c r="C14" t="s">
        <v>1333</v>
      </c>
      <c r="D14" t="s">
        <v>1366</v>
      </c>
      <c r="E14" t="s">
        <v>2898</v>
      </c>
      <c r="F14" t="s">
        <v>2921</v>
      </c>
      <c r="G14" t="s">
        <v>1307</v>
      </c>
      <c r="H14" t="s">
        <v>1195</v>
      </c>
      <c r="I14" t="s">
        <v>440</v>
      </c>
      <c r="J14" t="s">
        <v>440</v>
      </c>
    </row>
    <row r="15">
      <c r="A15" s="5" t="s">
        <v>354</v>
      </c>
      <c r="B15" t="s">
        <v>4617</v>
      </c>
      <c r="C15" t="s">
        <v>354</v>
      </c>
      <c r="D15" t="s">
        <v>354</v>
      </c>
      <c r="E15" t="s">
        <v>354</v>
      </c>
      <c r="F15" t="s">
        <v>354</v>
      </c>
      <c r="G15" t="s">
        <v>354</v>
      </c>
      <c r="H15" t="s">
        <v>354</v>
      </c>
      <c r="I15" t="s">
        <v>354</v>
      </c>
      <c r="J15" t="s">
        <v>354</v>
      </c>
    </row>
    <row r="16">
      <c r="A16" s="5" t="s">
        <v>354</v>
      </c>
      <c r="B16" t="s">
        <v>4618</v>
      </c>
      <c r="C16" t="s">
        <v>354</v>
      </c>
      <c r="D16" t="s">
        <v>354</v>
      </c>
      <c r="E16" t="s">
        <v>354</v>
      </c>
      <c r="F16" t="s">
        <v>354</v>
      </c>
      <c r="G16" t="s">
        <v>354</v>
      </c>
      <c r="H16" t="s">
        <v>354</v>
      </c>
      <c r="I16" t="s">
        <v>354</v>
      </c>
      <c r="J16" t="s">
        <v>354</v>
      </c>
    </row>
    <row r="17">
      <c r="A17" s="5" t="s">
        <v>354</v>
      </c>
      <c r="B17" t="s">
        <v>493</v>
      </c>
      <c r="C17" t="s">
        <v>4635</v>
      </c>
      <c r="D17" t="s">
        <v>1290</v>
      </c>
      <c r="E17" t="s">
        <v>960</v>
      </c>
      <c r="F17" t="s">
        <v>984</v>
      </c>
      <c r="G17" t="s">
        <v>1333</v>
      </c>
      <c r="H17" t="s">
        <v>1098</v>
      </c>
      <c r="I17" t="s">
        <v>440</v>
      </c>
      <c r="J17" t="s">
        <v>440</v>
      </c>
    </row>
    <row r="19">
      <c r="A19" t="s">
        <v>371</v>
      </c>
    </row>
    <row r="20">
      <c r="A20" t="s">
        <v>1171</v>
      </c>
    </row>
    <row r="21">
      <c r="A21" t="s">
        <v>1172</v>
      </c>
    </row>
    <row r="22">
      <c r="A22" t="s">
        <v>1173</v>
      </c>
    </row>
    <row r="23">
      <c r="A23" t="s">
        <v>373</v>
      </c>
    </row>
    <row r="24">
      <c r="A24" t="s">
        <v>1302</v>
      </c>
    </row>
    <row r="25">
      <c r="A25" t="s">
        <v>544</v>
      </c>
    </row>
    <row r="26">
      <c r="A26" t="s">
        <v>354</v>
      </c>
    </row>
    <row r="27">
      <c r="A27" t="s">
        <v>376</v>
      </c>
    </row>
    <row r="28">
      <c r="A28" t="s">
        <v>4660</v>
      </c>
    </row>
    <row r="29">
      <c r="A29" t="s">
        <v>354</v>
      </c>
    </row>
    <row r="30">
      <c r="A30" t="s">
        <v>507</v>
      </c>
    </row>
    <row r="31">
      <c r="A31" t="s">
        <v>4623</v>
      </c>
    </row>
  </sheetData>
  <mergeCells count="1">
    <mergeCell ref="A3:J3"/>
  </mergeCells>
  <pageMargins left="0.7" right="0.7" top="0.75" bottom="0.75" header="0.3" footer="0.3"/>
  <pageSetup paperSize="9" orientation="portrait" horizontalDpi="300" verticalDpi="300"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44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295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1082</v>
      </c>
      <c r="D4" s="2" t="s">
        <v>1083</v>
      </c>
      <c r="E4" s="2" t="s">
        <v>1084</v>
      </c>
      <c r="F4" s="2" t="s">
        <v>1085</v>
      </c>
      <c r="G4" s="2" t="s">
        <v>1086</v>
      </c>
      <c r="H4" s="2" t="s">
        <v>1087</v>
      </c>
      <c r="I4" s="2" t="s">
        <v>1088</v>
      </c>
      <c r="J4" s="2" t="s">
        <v>1089</v>
      </c>
    </row>
    <row r="5">
      <c r="A5" s="5" t="s">
        <v>354</v>
      </c>
      <c r="B5" t="s">
        <v>4167</v>
      </c>
      <c r="C5" t="s">
        <v>813</v>
      </c>
      <c r="D5" t="s">
        <v>1254</v>
      </c>
      <c r="E5" t="s">
        <v>708</v>
      </c>
      <c r="F5" t="s">
        <v>793</v>
      </c>
      <c r="G5" t="s">
        <v>1022</v>
      </c>
      <c r="H5" t="s">
        <v>1236</v>
      </c>
      <c r="I5" t="s">
        <v>440</v>
      </c>
      <c r="J5" t="s">
        <v>440</v>
      </c>
    </row>
    <row r="6">
      <c r="A6" s="5" t="s">
        <v>354</v>
      </c>
      <c r="B6" t="s">
        <v>4609</v>
      </c>
      <c r="C6" t="s">
        <v>395</v>
      </c>
      <c r="D6" t="s">
        <v>395</v>
      </c>
      <c r="E6" t="s">
        <v>395</v>
      </c>
      <c r="F6" t="s">
        <v>395</v>
      </c>
      <c r="G6" t="s">
        <v>395</v>
      </c>
      <c r="H6" t="s">
        <v>395</v>
      </c>
      <c r="I6" t="s">
        <v>395</v>
      </c>
      <c r="J6" t="s">
        <v>395</v>
      </c>
    </row>
    <row r="7">
      <c r="A7" s="5" t="s">
        <v>354</v>
      </c>
      <c r="B7" t="s">
        <v>4610</v>
      </c>
      <c r="C7" t="s">
        <v>1024</v>
      </c>
      <c r="D7" t="s">
        <v>1178</v>
      </c>
      <c r="E7" t="s">
        <v>885</v>
      </c>
      <c r="F7" t="s">
        <v>1334</v>
      </c>
      <c r="G7" t="s">
        <v>1212</v>
      </c>
      <c r="H7" t="s">
        <v>1240</v>
      </c>
      <c r="I7" t="s">
        <v>440</v>
      </c>
      <c r="J7" t="s">
        <v>440</v>
      </c>
    </row>
    <row r="8">
      <c r="A8" s="5" t="s">
        <v>354</v>
      </c>
      <c r="B8" t="s">
        <v>4611</v>
      </c>
      <c r="C8" t="s">
        <v>395</v>
      </c>
      <c r="D8" t="s">
        <v>395</v>
      </c>
      <c r="E8" t="s">
        <v>395</v>
      </c>
      <c r="F8" t="s">
        <v>395</v>
      </c>
      <c r="G8" t="s">
        <v>395</v>
      </c>
      <c r="H8" t="s">
        <v>395</v>
      </c>
      <c r="I8" t="s">
        <v>395</v>
      </c>
      <c r="J8" t="s">
        <v>395</v>
      </c>
    </row>
    <row r="9">
      <c r="A9" s="5" t="s">
        <v>354</v>
      </c>
      <c r="B9" t="s">
        <v>4612</v>
      </c>
      <c r="C9" t="s">
        <v>874</v>
      </c>
      <c r="D9" t="s">
        <v>890</v>
      </c>
      <c r="E9" t="s">
        <v>1335</v>
      </c>
      <c r="F9" t="s">
        <v>1335</v>
      </c>
      <c r="G9" t="s">
        <v>874</v>
      </c>
      <c r="H9" t="s">
        <v>1071</v>
      </c>
      <c r="I9" t="s">
        <v>440</v>
      </c>
      <c r="J9" t="s">
        <v>440</v>
      </c>
    </row>
    <row r="10">
      <c r="A10" s="5" t="s">
        <v>354</v>
      </c>
      <c r="B10" t="s">
        <v>4613</v>
      </c>
      <c r="C10" t="s">
        <v>1237</v>
      </c>
      <c r="D10" t="s">
        <v>1266</v>
      </c>
      <c r="E10" t="s">
        <v>4403</v>
      </c>
      <c r="F10" t="s">
        <v>1233</v>
      </c>
      <c r="G10" t="s">
        <v>967</v>
      </c>
      <c r="H10" t="s">
        <v>1119</v>
      </c>
      <c r="I10" t="s">
        <v>440</v>
      </c>
      <c r="J10" t="s">
        <v>440</v>
      </c>
    </row>
    <row r="11">
      <c r="A11" s="5" t="s">
        <v>354</v>
      </c>
      <c r="B11" t="s">
        <v>4614</v>
      </c>
      <c r="C11" t="s">
        <v>1154</v>
      </c>
      <c r="D11" t="s">
        <v>1272</v>
      </c>
      <c r="E11" t="s">
        <v>1336</v>
      </c>
      <c r="F11" t="s">
        <v>947</v>
      </c>
      <c r="G11" t="s">
        <v>812</v>
      </c>
      <c r="H11" t="s">
        <v>1337</v>
      </c>
      <c r="I11" t="s">
        <v>440</v>
      </c>
      <c r="J11" t="s">
        <v>440</v>
      </c>
    </row>
    <row r="12">
      <c r="A12" s="5" t="s">
        <v>354</v>
      </c>
      <c r="B12" t="s">
        <v>4615</v>
      </c>
      <c r="C12" t="s">
        <v>1458</v>
      </c>
      <c r="D12" t="s">
        <v>1451</v>
      </c>
      <c r="E12" t="s">
        <v>429</v>
      </c>
      <c r="F12" t="s">
        <v>4661</v>
      </c>
      <c r="G12" t="s">
        <v>686</v>
      </c>
      <c r="H12" t="s">
        <v>1113</v>
      </c>
      <c r="I12" t="s">
        <v>440</v>
      </c>
      <c r="J12" t="s">
        <v>440</v>
      </c>
    </row>
    <row r="13">
      <c r="A13" s="5" t="s">
        <v>354</v>
      </c>
      <c r="B13" t="s">
        <v>4616</v>
      </c>
      <c r="C13" t="s">
        <v>1119</v>
      </c>
      <c r="D13" t="s">
        <v>1382</v>
      </c>
      <c r="E13" t="s">
        <v>799</v>
      </c>
      <c r="F13" t="s">
        <v>4662</v>
      </c>
      <c r="G13" t="s">
        <v>1119</v>
      </c>
      <c r="H13" t="s">
        <v>1368</v>
      </c>
      <c r="I13" t="s">
        <v>440</v>
      </c>
      <c r="J13" t="s">
        <v>440</v>
      </c>
    </row>
    <row r="14">
      <c r="A14" s="5" t="s">
        <v>354</v>
      </c>
      <c r="B14" t="s">
        <v>481</v>
      </c>
      <c r="C14" t="s">
        <v>1212</v>
      </c>
      <c r="D14" t="s">
        <v>1132</v>
      </c>
      <c r="E14" t="s">
        <v>415</v>
      </c>
      <c r="F14" t="s">
        <v>421</v>
      </c>
      <c r="G14" t="s">
        <v>876</v>
      </c>
      <c r="H14" t="s">
        <v>621</v>
      </c>
      <c r="I14" t="s">
        <v>440</v>
      </c>
      <c r="J14" t="s">
        <v>440</v>
      </c>
    </row>
    <row r="15">
      <c r="A15" s="5" t="s">
        <v>354</v>
      </c>
      <c r="B15" t="s">
        <v>4617</v>
      </c>
      <c r="C15" t="s">
        <v>354</v>
      </c>
      <c r="D15" t="s">
        <v>354</v>
      </c>
      <c r="E15" t="s">
        <v>354</v>
      </c>
      <c r="F15" t="s">
        <v>354</v>
      </c>
      <c r="G15" t="s">
        <v>354</v>
      </c>
      <c r="H15" t="s">
        <v>354</v>
      </c>
      <c r="I15" t="s">
        <v>354</v>
      </c>
      <c r="J15" t="s">
        <v>354</v>
      </c>
    </row>
    <row r="16">
      <c r="A16" s="5" t="s">
        <v>354</v>
      </c>
      <c r="B16" t="s">
        <v>4618</v>
      </c>
      <c r="C16" t="s">
        <v>354</v>
      </c>
      <c r="D16" t="s">
        <v>354</v>
      </c>
      <c r="E16" t="s">
        <v>354</v>
      </c>
      <c r="F16" t="s">
        <v>354</v>
      </c>
      <c r="G16" t="s">
        <v>354</v>
      </c>
      <c r="H16" t="s">
        <v>354</v>
      </c>
      <c r="I16" t="s">
        <v>354</v>
      </c>
      <c r="J16" t="s">
        <v>354</v>
      </c>
    </row>
    <row r="17">
      <c r="A17" s="5" t="s">
        <v>354</v>
      </c>
      <c r="B17" t="s">
        <v>493</v>
      </c>
      <c r="C17" t="s">
        <v>1237</v>
      </c>
      <c r="D17" t="s">
        <v>810</v>
      </c>
      <c r="E17" t="s">
        <v>451</v>
      </c>
      <c r="F17" t="s">
        <v>1114</v>
      </c>
      <c r="G17" t="s">
        <v>1074</v>
      </c>
      <c r="H17" t="s">
        <v>1064</v>
      </c>
      <c r="I17" t="s">
        <v>440</v>
      </c>
      <c r="J17" t="s">
        <v>440</v>
      </c>
    </row>
    <row r="19">
      <c r="A19" t="s">
        <v>371</v>
      </c>
    </row>
    <row r="20">
      <c r="A20" t="s">
        <v>1171</v>
      </c>
    </row>
    <row r="21">
      <c r="A21" t="s">
        <v>1172</v>
      </c>
    </row>
    <row r="22">
      <c r="A22" t="s">
        <v>1173</v>
      </c>
    </row>
    <row r="23">
      <c r="A23" t="s">
        <v>373</v>
      </c>
    </row>
    <row r="24">
      <c r="A24" t="s">
        <v>1302</v>
      </c>
    </row>
    <row r="25">
      <c r="A25" t="s">
        <v>559</v>
      </c>
    </row>
    <row r="26">
      <c r="A26" t="s">
        <v>354</v>
      </c>
    </row>
    <row r="27">
      <c r="A27" t="s">
        <v>376</v>
      </c>
    </row>
    <row r="28">
      <c r="A28" t="s">
        <v>4660</v>
      </c>
    </row>
    <row r="29">
      <c r="A29" t="s">
        <v>354</v>
      </c>
    </row>
    <row r="30">
      <c r="A30" t="s">
        <v>507</v>
      </c>
    </row>
    <row r="31">
      <c r="A31" t="s">
        <v>4623</v>
      </c>
    </row>
  </sheetData>
  <mergeCells count="1">
    <mergeCell ref="A3:J3"/>
  </mergeCells>
  <pageMargins left="0.7" right="0.7" top="0.75" bottom="0.75" header="0.3" footer="0.3"/>
  <pageSetup paperSize="9" orientation="portrait" horizontalDpi="300" verticalDpi="300"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44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297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1082</v>
      </c>
      <c r="D4" s="2" t="s">
        <v>1083</v>
      </c>
      <c r="E4" s="2" t="s">
        <v>1084</v>
      </c>
      <c r="F4" s="2" t="s">
        <v>1085</v>
      </c>
      <c r="G4" s="2" t="s">
        <v>1086</v>
      </c>
      <c r="H4" s="2" t="s">
        <v>1087</v>
      </c>
      <c r="I4" s="2" t="s">
        <v>1088</v>
      </c>
      <c r="J4" s="2" t="s">
        <v>1089</v>
      </c>
    </row>
    <row r="5">
      <c r="A5" s="5" t="s">
        <v>354</v>
      </c>
      <c r="B5" t="s">
        <v>4167</v>
      </c>
      <c r="C5" t="s">
        <v>3939</v>
      </c>
      <c r="D5" t="s">
        <v>894</v>
      </c>
      <c r="E5" t="s">
        <v>4663</v>
      </c>
      <c r="F5" t="s">
        <v>4664</v>
      </c>
      <c r="G5" t="s">
        <v>4665</v>
      </c>
      <c r="H5" t="s">
        <v>4666</v>
      </c>
      <c r="I5" t="s">
        <v>440</v>
      </c>
      <c r="J5" t="s">
        <v>440</v>
      </c>
    </row>
    <row r="6">
      <c r="A6" s="5" t="s">
        <v>354</v>
      </c>
      <c r="B6" t="s">
        <v>4609</v>
      </c>
      <c r="C6" t="s">
        <v>811</v>
      </c>
      <c r="D6" t="s">
        <v>1064</v>
      </c>
      <c r="E6" t="s">
        <v>683</v>
      </c>
      <c r="F6" t="s">
        <v>600</v>
      </c>
      <c r="G6" t="s">
        <v>1191</v>
      </c>
      <c r="H6" t="s">
        <v>502</v>
      </c>
      <c r="I6" t="s">
        <v>440</v>
      </c>
      <c r="J6" t="s">
        <v>440</v>
      </c>
    </row>
    <row r="7">
      <c r="A7" s="5" t="s">
        <v>354</v>
      </c>
      <c r="B7" t="s">
        <v>4610</v>
      </c>
      <c r="C7" t="s">
        <v>969</v>
      </c>
      <c r="D7" t="s">
        <v>1141</v>
      </c>
      <c r="E7" t="s">
        <v>1233</v>
      </c>
      <c r="F7" t="s">
        <v>401</v>
      </c>
      <c r="G7" t="s">
        <v>1267</v>
      </c>
      <c r="H7" t="s">
        <v>1426</v>
      </c>
      <c r="I7" t="s">
        <v>440</v>
      </c>
      <c r="J7" t="s">
        <v>440</v>
      </c>
    </row>
    <row r="8">
      <c r="A8" s="5" t="s">
        <v>354</v>
      </c>
      <c r="B8" t="s">
        <v>4611</v>
      </c>
      <c r="C8" t="s">
        <v>892</v>
      </c>
      <c r="D8" t="s">
        <v>810</v>
      </c>
      <c r="E8" t="s">
        <v>4241</v>
      </c>
      <c r="F8" t="s">
        <v>4663</v>
      </c>
      <c r="G8" t="s">
        <v>2873</v>
      </c>
      <c r="H8" t="s">
        <v>1386</v>
      </c>
      <c r="I8" t="s">
        <v>440</v>
      </c>
      <c r="J8" t="s">
        <v>440</v>
      </c>
    </row>
    <row r="9">
      <c r="A9" s="5" t="s">
        <v>354</v>
      </c>
      <c r="B9" t="s">
        <v>4612</v>
      </c>
      <c r="C9" t="s">
        <v>1066</v>
      </c>
      <c r="D9" t="s">
        <v>1337</v>
      </c>
      <c r="E9" t="s">
        <v>2887</v>
      </c>
      <c r="F9" t="s">
        <v>1123</v>
      </c>
      <c r="G9" t="s">
        <v>4667</v>
      </c>
      <c r="H9" t="s">
        <v>1394</v>
      </c>
      <c r="I9" t="s">
        <v>440</v>
      </c>
      <c r="J9" t="s">
        <v>440</v>
      </c>
    </row>
    <row r="10">
      <c r="A10" s="5" t="s">
        <v>354</v>
      </c>
      <c r="B10" t="s">
        <v>4613</v>
      </c>
      <c r="C10" t="s">
        <v>1317</v>
      </c>
      <c r="D10" t="s">
        <v>1024</v>
      </c>
      <c r="E10" t="s">
        <v>454</v>
      </c>
      <c r="F10" t="s">
        <v>710</v>
      </c>
      <c r="G10" t="s">
        <v>1185</v>
      </c>
      <c r="H10" t="s">
        <v>1116</v>
      </c>
      <c r="I10" t="s">
        <v>440</v>
      </c>
      <c r="J10" t="s">
        <v>440</v>
      </c>
    </row>
    <row r="11">
      <c r="A11" s="5" t="s">
        <v>354</v>
      </c>
      <c r="B11" t="s">
        <v>4614</v>
      </c>
      <c r="C11" t="s">
        <v>1070</v>
      </c>
      <c r="D11" t="s">
        <v>966</v>
      </c>
      <c r="E11" t="s">
        <v>658</v>
      </c>
      <c r="F11" t="s">
        <v>672</v>
      </c>
      <c r="G11" t="s">
        <v>500</v>
      </c>
      <c r="H11" t="s">
        <v>1368</v>
      </c>
      <c r="I11" t="s">
        <v>440</v>
      </c>
      <c r="J11" t="s">
        <v>440</v>
      </c>
    </row>
    <row r="12">
      <c r="A12" s="5" t="s">
        <v>354</v>
      </c>
      <c r="B12" t="s">
        <v>4615</v>
      </c>
      <c r="C12" t="s">
        <v>498</v>
      </c>
      <c r="D12" t="s">
        <v>4668</v>
      </c>
      <c r="E12" t="s">
        <v>2860</v>
      </c>
      <c r="F12" t="s">
        <v>2852</v>
      </c>
      <c r="G12" t="s">
        <v>1250</v>
      </c>
      <c r="H12" t="s">
        <v>1287</v>
      </c>
      <c r="I12" t="s">
        <v>440</v>
      </c>
      <c r="J12" t="s">
        <v>440</v>
      </c>
    </row>
    <row r="13">
      <c r="A13" s="5" t="s">
        <v>354</v>
      </c>
      <c r="B13" t="s">
        <v>4616</v>
      </c>
      <c r="C13" t="s">
        <v>1429</v>
      </c>
      <c r="D13" t="s">
        <v>1081</v>
      </c>
      <c r="E13" t="s">
        <v>1321</v>
      </c>
      <c r="F13" t="s">
        <v>484</v>
      </c>
      <c r="G13" t="s">
        <v>1447</v>
      </c>
      <c r="H13" t="s">
        <v>1449</v>
      </c>
      <c r="I13" t="s">
        <v>440</v>
      </c>
      <c r="J13" t="s">
        <v>440</v>
      </c>
    </row>
    <row r="14">
      <c r="A14" s="5" t="s">
        <v>354</v>
      </c>
      <c r="B14" t="s">
        <v>481</v>
      </c>
      <c r="C14" t="s">
        <v>1066</v>
      </c>
      <c r="D14" t="s">
        <v>1390</v>
      </c>
      <c r="E14" t="s">
        <v>1106</v>
      </c>
      <c r="F14" t="s">
        <v>1281</v>
      </c>
      <c r="G14" t="s">
        <v>4530</v>
      </c>
      <c r="H14" t="s">
        <v>1515</v>
      </c>
      <c r="I14" t="s">
        <v>440</v>
      </c>
      <c r="J14" t="s">
        <v>440</v>
      </c>
    </row>
    <row r="15">
      <c r="A15" s="5" t="s">
        <v>354</v>
      </c>
      <c r="B15" t="s">
        <v>4617</v>
      </c>
      <c r="C15" t="s">
        <v>395</v>
      </c>
      <c r="D15" t="s">
        <v>395</v>
      </c>
      <c r="E15" t="s">
        <v>395</v>
      </c>
      <c r="F15" t="s">
        <v>395</v>
      </c>
      <c r="G15" t="s">
        <v>395</v>
      </c>
      <c r="H15" t="s">
        <v>395</v>
      </c>
      <c r="I15" t="s">
        <v>395</v>
      </c>
      <c r="J15" t="s">
        <v>395</v>
      </c>
    </row>
    <row r="16">
      <c r="A16" s="5" t="s">
        <v>354</v>
      </c>
      <c r="B16" t="s">
        <v>4618</v>
      </c>
      <c r="C16" t="s">
        <v>354</v>
      </c>
      <c r="D16" t="s">
        <v>354</v>
      </c>
      <c r="E16" t="s">
        <v>354</v>
      </c>
      <c r="F16" t="s">
        <v>354</v>
      </c>
      <c r="G16" t="s">
        <v>354</v>
      </c>
      <c r="H16" t="s">
        <v>354</v>
      </c>
      <c r="I16" t="s">
        <v>354</v>
      </c>
      <c r="J16" t="s">
        <v>354</v>
      </c>
    </row>
    <row r="17">
      <c r="A17" s="5" t="s">
        <v>354</v>
      </c>
      <c r="B17" t="s">
        <v>493</v>
      </c>
      <c r="C17" t="s">
        <v>1146</v>
      </c>
      <c r="D17" t="s">
        <v>1021</v>
      </c>
      <c r="E17" t="s">
        <v>4654</v>
      </c>
      <c r="F17" t="s">
        <v>417</v>
      </c>
      <c r="G17" t="s">
        <v>1393</v>
      </c>
      <c r="H17" t="s">
        <v>1185</v>
      </c>
      <c r="I17" t="s">
        <v>440</v>
      </c>
      <c r="J17" t="s">
        <v>440</v>
      </c>
    </row>
    <row r="19">
      <c r="A19" t="s">
        <v>371</v>
      </c>
    </row>
    <row r="20">
      <c r="A20" t="s">
        <v>1171</v>
      </c>
    </row>
    <row r="21">
      <c r="A21" t="s">
        <v>1172</v>
      </c>
    </row>
    <row r="22">
      <c r="A22" t="s">
        <v>1173</v>
      </c>
    </row>
    <row r="23">
      <c r="A23" t="s">
        <v>373</v>
      </c>
    </row>
    <row r="24">
      <c r="A24" t="s">
        <v>1302</v>
      </c>
    </row>
    <row r="25">
      <c r="A25" t="s">
        <v>375</v>
      </c>
    </row>
    <row r="26">
      <c r="A26" t="s">
        <v>354</v>
      </c>
    </row>
    <row r="27">
      <c r="A27" t="s">
        <v>376</v>
      </c>
    </row>
    <row r="28">
      <c r="A28" t="s">
        <v>4660</v>
      </c>
    </row>
    <row r="29">
      <c r="A29" t="s">
        <v>354</v>
      </c>
    </row>
    <row r="30">
      <c r="A30" t="s">
        <v>507</v>
      </c>
    </row>
    <row r="31">
      <c r="A31" t="s">
        <v>4623</v>
      </c>
    </row>
  </sheetData>
  <mergeCells count="1">
    <mergeCell ref="A3:J3"/>
  </mergeCells>
  <pageMargins left="0.7" right="0.7" top="0.75" bottom="0.75" header="0.3" footer="0.3"/>
  <pageSetup paperSize="9" orientation="portrait" horizontalDpi="300" verticalDpi="300"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44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299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1082</v>
      </c>
      <c r="D4" s="2" t="s">
        <v>1083</v>
      </c>
      <c r="E4" s="2" t="s">
        <v>1084</v>
      </c>
      <c r="F4" s="2" t="s">
        <v>1085</v>
      </c>
      <c r="G4" s="2" t="s">
        <v>1086</v>
      </c>
      <c r="H4" s="2" t="s">
        <v>1087</v>
      </c>
      <c r="I4" s="2" t="s">
        <v>1088</v>
      </c>
      <c r="J4" s="2" t="s">
        <v>1089</v>
      </c>
    </row>
    <row r="5">
      <c r="A5" s="5" t="s">
        <v>354</v>
      </c>
      <c r="B5" t="s">
        <v>4167</v>
      </c>
      <c r="C5" t="s">
        <v>1141</v>
      </c>
      <c r="D5" t="s">
        <v>1064</v>
      </c>
      <c r="E5" t="s">
        <v>837</v>
      </c>
      <c r="F5" t="s">
        <v>1175</v>
      </c>
      <c r="G5" t="s">
        <v>1176</v>
      </c>
      <c r="H5" t="s">
        <v>1177</v>
      </c>
      <c r="I5" t="s">
        <v>440</v>
      </c>
      <c r="J5" t="s">
        <v>440</v>
      </c>
    </row>
    <row r="6">
      <c r="A6" s="5" t="s">
        <v>354</v>
      </c>
      <c r="B6" t="s">
        <v>4609</v>
      </c>
      <c r="C6" t="s">
        <v>1178</v>
      </c>
      <c r="D6" t="s">
        <v>1179</v>
      </c>
      <c r="E6" t="s">
        <v>1152</v>
      </c>
      <c r="F6" t="s">
        <v>1010</v>
      </c>
      <c r="G6" t="s">
        <v>1180</v>
      </c>
      <c r="H6" t="s">
        <v>1132</v>
      </c>
      <c r="I6" t="s">
        <v>440</v>
      </c>
      <c r="J6" t="s">
        <v>440</v>
      </c>
    </row>
    <row r="7">
      <c r="A7" s="5" t="s">
        <v>354</v>
      </c>
      <c r="B7" t="s">
        <v>4610</v>
      </c>
      <c r="C7" t="s">
        <v>1181</v>
      </c>
      <c r="D7" t="s">
        <v>1182</v>
      </c>
      <c r="E7" t="s">
        <v>1183</v>
      </c>
      <c r="F7" t="s">
        <v>1184</v>
      </c>
      <c r="G7" t="s">
        <v>1185</v>
      </c>
      <c r="H7" t="s">
        <v>1186</v>
      </c>
      <c r="I7" t="s">
        <v>440</v>
      </c>
      <c r="J7" t="s">
        <v>440</v>
      </c>
    </row>
    <row r="8">
      <c r="A8" s="5" t="s">
        <v>354</v>
      </c>
      <c r="B8" t="s">
        <v>4611</v>
      </c>
      <c r="C8" t="s">
        <v>1071</v>
      </c>
      <c r="D8" t="s">
        <v>810</v>
      </c>
      <c r="E8" t="s">
        <v>1187</v>
      </c>
      <c r="F8" t="s">
        <v>774</v>
      </c>
      <c r="G8" t="s">
        <v>1188</v>
      </c>
      <c r="H8" t="s">
        <v>1189</v>
      </c>
      <c r="I8" t="s">
        <v>440</v>
      </c>
      <c r="J8" t="s">
        <v>440</v>
      </c>
    </row>
    <row r="9">
      <c r="A9" s="5" t="s">
        <v>354</v>
      </c>
      <c r="B9" t="s">
        <v>4612</v>
      </c>
      <c r="C9" t="s">
        <v>1190</v>
      </c>
      <c r="D9" t="s">
        <v>1191</v>
      </c>
      <c r="E9" t="s">
        <v>1192</v>
      </c>
      <c r="F9" t="s">
        <v>1149</v>
      </c>
      <c r="G9" t="s">
        <v>1188</v>
      </c>
      <c r="H9" t="s">
        <v>1189</v>
      </c>
      <c r="I9" t="s">
        <v>440</v>
      </c>
      <c r="J9" t="s">
        <v>440</v>
      </c>
    </row>
    <row r="10">
      <c r="A10" s="5" t="s">
        <v>354</v>
      </c>
      <c r="B10" t="s">
        <v>4613</v>
      </c>
      <c r="C10" t="s">
        <v>1024</v>
      </c>
      <c r="D10" t="s">
        <v>1063</v>
      </c>
      <c r="E10" t="s">
        <v>4403</v>
      </c>
      <c r="F10" t="s">
        <v>693</v>
      </c>
      <c r="G10" t="s">
        <v>1254</v>
      </c>
      <c r="H10" t="s">
        <v>1284</v>
      </c>
      <c r="I10" t="s">
        <v>440</v>
      </c>
      <c r="J10" t="s">
        <v>440</v>
      </c>
    </row>
    <row r="11">
      <c r="A11" s="5" t="s">
        <v>354</v>
      </c>
      <c r="B11" t="s">
        <v>4614</v>
      </c>
      <c r="C11" t="s">
        <v>1236</v>
      </c>
      <c r="D11" t="s">
        <v>1182</v>
      </c>
      <c r="E11" t="s">
        <v>838</v>
      </c>
      <c r="F11" t="s">
        <v>1114</v>
      </c>
      <c r="G11" t="s">
        <v>1021</v>
      </c>
      <c r="H11" t="s">
        <v>1076</v>
      </c>
      <c r="I11" t="s">
        <v>440</v>
      </c>
      <c r="J11" t="s">
        <v>440</v>
      </c>
    </row>
    <row r="12">
      <c r="A12" s="5" t="s">
        <v>354</v>
      </c>
      <c r="B12" t="s">
        <v>4615</v>
      </c>
      <c r="C12" t="s">
        <v>1127</v>
      </c>
      <c r="D12" t="s">
        <v>4669</v>
      </c>
      <c r="E12" t="s">
        <v>1403</v>
      </c>
      <c r="F12" t="s">
        <v>4405</v>
      </c>
      <c r="G12" t="s">
        <v>1392</v>
      </c>
      <c r="H12" t="s">
        <v>810</v>
      </c>
      <c r="I12" t="s">
        <v>440</v>
      </c>
      <c r="J12" t="s">
        <v>440</v>
      </c>
    </row>
    <row r="13">
      <c r="A13" s="5" t="s">
        <v>354</v>
      </c>
      <c r="B13" t="s">
        <v>4616</v>
      </c>
      <c r="C13" t="s">
        <v>1021</v>
      </c>
      <c r="D13" t="s">
        <v>1193</v>
      </c>
      <c r="E13" t="s">
        <v>2938</v>
      </c>
      <c r="F13" t="s">
        <v>941</v>
      </c>
      <c r="G13" t="s">
        <v>1369</v>
      </c>
      <c r="H13" t="s">
        <v>1267</v>
      </c>
      <c r="I13" t="s">
        <v>440</v>
      </c>
      <c r="J13" t="s">
        <v>440</v>
      </c>
    </row>
    <row r="14">
      <c r="A14" s="5" t="s">
        <v>354</v>
      </c>
      <c r="B14" t="s">
        <v>481</v>
      </c>
      <c r="C14" t="s">
        <v>1231</v>
      </c>
      <c r="D14" t="s">
        <v>4540</v>
      </c>
      <c r="E14" t="s">
        <v>4670</v>
      </c>
      <c r="F14" t="s">
        <v>781</v>
      </c>
      <c r="G14" t="s">
        <v>2854</v>
      </c>
      <c r="H14" t="s">
        <v>1307</v>
      </c>
      <c r="I14" t="s">
        <v>440</v>
      </c>
      <c r="J14" t="s">
        <v>440</v>
      </c>
    </row>
    <row r="15">
      <c r="A15" s="5" t="s">
        <v>354</v>
      </c>
      <c r="B15" t="s">
        <v>4617</v>
      </c>
      <c r="C15" t="s">
        <v>354</v>
      </c>
      <c r="D15" t="s">
        <v>354</v>
      </c>
      <c r="E15" t="s">
        <v>354</v>
      </c>
      <c r="F15" t="s">
        <v>354</v>
      </c>
      <c r="G15" t="s">
        <v>354</v>
      </c>
      <c r="H15" t="s">
        <v>354</v>
      </c>
      <c r="I15" t="s">
        <v>354</v>
      </c>
      <c r="J15" t="s">
        <v>354</v>
      </c>
    </row>
    <row r="16">
      <c r="A16" s="5" t="s">
        <v>354</v>
      </c>
      <c r="B16" t="s">
        <v>4618</v>
      </c>
      <c r="C16" t="s">
        <v>354</v>
      </c>
      <c r="D16" t="s">
        <v>354</v>
      </c>
      <c r="E16" t="s">
        <v>354</v>
      </c>
      <c r="F16" t="s">
        <v>354</v>
      </c>
      <c r="G16" t="s">
        <v>354</v>
      </c>
      <c r="H16" t="s">
        <v>354</v>
      </c>
      <c r="I16" t="s">
        <v>354</v>
      </c>
      <c r="J16" t="s">
        <v>354</v>
      </c>
    </row>
    <row r="17">
      <c r="A17" s="5" t="s">
        <v>354</v>
      </c>
      <c r="B17" t="s">
        <v>493</v>
      </c>
      <c r="C17" t="s">
        <v>1230</v>
      </c>
      <c r="D17" t="s">
        <v>1131</v>
      </c>
      <c r="E17" t="s">
        <v>417</v>
      </c>
      <c r="F17" t="s">
        <v>828</v>
      </c>
      <c r="G17" t="s">
        <v>1131</v>
      </c>
      <c r="H17" t="s">
        <v>1219</v>
      </c>
      <c r="I17" t="s">
        <v>440</v>
      </c>
      <c r="J17" t="s">
        <v>440</v>
      </c>
    </row>
    <row r="19">
      <c r="A19" t="s">
        <v>371</v>
      </c>
    </row>
    <row r="20">
      <c r="A20" t="s">
        <v>371</v>
      </c>
    </row>
    <row r="21">
      <c r="A21" t="s">
        <v>1171</v>
      </c>
    </row>
    <row r="22">
      <c r="A22" t="s">
        <v>1172</v>
      </c>
    </row>
    <row r="23">
      <c r="A23" t="s">
        <v>1173</v>
      </c>
    </row>
    <row r="24">
      <c r="A24" t="s">
        <v>373</v>
      </c>
    </row>
    <row r="25">
      <c r="A25" t="s">
        <v>1174</v>
      </c>
    </row>
    <row r="26">
      <c r="A26" t="s">
        <v>544</v>
      </c>
    </row>
    <row r="27">
      <c r="A27" t="s">
        <v>354</v>
      </c>
    </row>
    <row r="28">
      <c r="A28" t="s">
        <v>376</v>
      </c>
    </row>
    <row r="29">
      <c r="A29" t="s">
        <v>4660</v>
      </c>
    </row>
    <row r="30">
      <c r="A30" t="s">
        <v>354</v>
      </c>
    </row>
    <row r="31">
      <c r="A31" t="s">
        <v>507</v>
      </c>
    </row>
    <row r="32">
      <c r="A32" t="s">
        <v>4623</v>
      </c>
    </row>
  </sheetData>
  <mergeCells count="1">
    <mergeCell ref="A3:J3"/>
  </mergeCells>
  <pageMargins left="0.7" right="0.7" top="0.75" bottom="0.75" header="0.3" footer="0.3"/>
  <pageSetup paperSize="9" orientation="portrait" horizontalDpi="300" verticalDpi="300"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44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301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1082</v>
      </c>
      <c r="D4" s="2" t="s">
        <v>1083</v>
      </c>
      <c r="E4" s="2" t="s">
        <v>1084</v>
      </c>
      <c r="F4" s="2" t="s">
        <v>1085</v>
      </c>
      <c r="G4" s="2" t="s">
        <v>1086</v>
      </c>
      <c r="H4" s="2" t="s">
        <v>1087</v>
      </c>
      <c r="I4" s="2" t="s">
        <v>1088</v>
      </c>
      <c r="J4" s="2" t="s">
        <v>1089</v>
      </c>
    </row>
    <row r="5">
      <c r="A5" s="5" t="s">
        <v>354</v>
      </c>
      <c r="B5" t="s">
        <v>4167</v>
      </c>
      <c r="C5" t="s">
        <v>1025</v>
      </c>
      <c r="D5" t="s">
        <v>1232</v>
      </c>
      <c r="E5" t="s">
        <v>808</v>
      </c>
      <c r="F5" t="s">
        <v>1233</v>
      </c>
      <c r="G5" t="s">
        <v>1234</v>
      </c>
      <c r="H5" t="s">
        <v>1133</v>
      </c>
      <c r="I5" t="s">
        <v>440</v>
      </c>
      <c r="J5" t="s">
        <v>440</v>
      </c>
    </row>
    <row r="6">
      <c r="A6" s="5" t="s">
        <v>354</v>
      </c>
      <c r="B6" t="s">
        <v>4609</v>
      </c>
      <c r="C6" t="s">
        <v>395</v>
      </c>
      <c r="D6" t="s">
        <v>395</v>
      </c>
      <c r="E6" t="s">
        <v>395</v>
      </c>
      <c r="F6" t="s">
        <v>395</v>
      </c>
      <c r="G6" t="s">
        <v>395</v>
      </c>
      <c r="H6" t="s">
        <v>395</v>
      </c>
      <c r="I6" t="s">
        <v>395</v>
      </c>
      <c r="J6" t="s">
        <v>395</v>
      </c>
    </row>
    <row r="7">
      <c r="A7" s="5" t="s">
        <v>354</v>
      </c>
      <c r="B7" t="s">
        <v>4610</v>
      </c>
      <c r="C7" t="s">
        <v>813</v>
      </c>
      <c r="D7" t="s">
        <v>1230</v>
      </c>
      <c r="E7" t="s">
        <v>708</v>
      </c>
      <c r="F7" t="s">
        <v>1235</v>
      </c>
      <c r="G7" t="s">
        <v>1236</v>
      </c>
      <c r="H7" t="s">
        <v>503</v>
      </c>
      <c r="I7" t="s">
        <v>440</v>
      </c>
      <c r="J7" t="s">
        <v>440</v>
      </c>
    </row>
    <row r="8">
      <c r="A8" s="5" t="s">
        <v>354</v>
      </c>
      <c r="B8" t="s">
        <v>4611</v>
      </c>
      <c r="C8" t="s">
        <v>891</v>
      </c>
      <c r="D8" t="s">
        <v>1066</v>
      </c>
      <c r="E8" t="s">
        <v>418</v>
      </c>
      <c r="F8" t="s">
        <v>852</v>
      </c>
      <c r="G8" t="s">
        <v>1113</v>
      </c>
      <c r="H8" t="s">
        <v>1179</v>
      </c>
      <c r="I8" t="s">
        <v>440</v>
      </c>
      <c r="J8" t="s">
        <v>440</v>
      </c>
    </row>
    <row r="9">
      <c r="A9" s="5" t="s">
        <v>354</v>
      </c>
      <c r="B9" t="s">
        <v>4612</v>
      </c>
      <c r="C9" t="s">
        <v>1237</v>
      </c>
      <c r="D9" t="s">
        <v>1238</v>
      </c>
      <c r="E9" t="s">
        <v>883</v>
      </c>
      <c r="F9" t="s">
        <v>495</v>
      </c>
      <c r="G9" t="s">
        <v>1219</v>
      </c>
      <c r="H9" t="s">
        <v>685</v>
      </c>
      <c r="I9" t="s">
        <v>440</v>
      </c>
      <c r="J9" t="s">
        <v>440</v>
      </c>
    </row>
    <row r="10">
      <c r="A10" s="5" t="s">
        <v>354</v>
      </c>
      <c r="B10" t="s">
        <v>4613</v>
      </c>
      <c r="C10" t="s">
        <v>1240</v>
      </c>
      <c r="D10" t="s">
        <v>1239</v>
      </c>
      <c r="E10" t="s">
        <v>399</v>
      </c>
      <c r="F10" t="s">
        <v>574</v>
      </c>
      <c r="G10" t="s">
        <v>1076</v>
      </c>
      <c r="H10" t="s">
        <v>1071</v>
      </c>
      <c r="I10" t="s">
        <v>440</v>
      </c>
      <c r="J10" t="s">
        <v>440</v>
      </c>
    </row>
    <row r="11">
      <c r="A11" s="5" t="s">
        <v>354</v>
      </c>
      <c r="B11" t="s">
        <v>4614</v>
      </c>
      <c r="C11" t="s">
        <v>1242</v>
      </c>
      <c r="D11" t="s">
        <v>1243</v>
      </c>
      <c r="E11" t="s">
        <v>1244</v>
      </c>
      <c r="F11" t="s">
        <v>950</v>
      </c>
      <c r="G11" t="s">
        <v>1076</v>
      </c>
      <c r="H11" t="s">
        <v>1133</v>
      </c>
      <c r="I11" t="s">
        <v>440</v>
      </c>
      <c r="J11" t="s">
        <v>440</v>
      </c>
    </row>
    <row r="12">
      <c r="A12" s="5" t="s">
        <v>354</v>
      </c>
      <c r="B12" t="s">
        <v>4615</v>
      </c>
      <c r="C12" t="s">
        <v>1195</v>
      </c>
      <c r="D12" t="s">
        <v>1339</v>
      </c>
      <c r="E12" t="s">
        <v>2924</v>
      </c>
      <c r="F12" t="s">
        <v>1184</v>
      </c>
      <c r="G12" t="s">
        <v>1076</v>
      </c>
      <c r="H12" t="s">
        <v>1113</v>
      </c>
      <c r="I12" t="s">
        <v>440</v>
      </c>
      <c r="J12" t="s">
        <v>440</v>
      </c>
    </row>
    <row r="13">
      <c r="A13" s="5" t="s">
        <v>354</v>
      </c>
      <c r="B13" t="s">
        <v>4616</v>
      </c>
      <c r="C13" t="s">
        <v>3939</v>
      </c>
      <c r="D13" t="s">
        <v>1098</v>
      </c>
      <c r="E13" t="s">
        <v>397</v>
      </c>
      <c r="F13" t="s">
        <v>840</v>
      </c>
      <c r="G13" t="s">
        <v>1022</v>
      </c>
      <c r="H13" t="s">
        <v>1254</v>
      </c>
      <c r="I13" t="s">
        <v>440</v>
      </c>
      <c r="J13" t="s">
        <v>440</v>
      </c>
    </row>
    <row r="14">
      <c r="A14" s="5" t="s">
        <v>354</v>
      </c>
      <c r="B14" t="s">
        <v>481</v>
      </c>
      <c r="C14" t="s">
        <v>1368</v>
      </c>
      <c r="D14" t="s">
        <v>1061</v>
      </c>
      <c r="E14" t="s">
        <v>490</v>
      </c>
      <c r="F14" t="s">
        <v>635</v>
      </c>
      <c r="G14" t="s">
        <v>811</v>
      </c>
      <c r="H14" t="s">
        <v>891</v>
      </c>
      <c r="I14" t="s">
        <v>440</v>
      </c>
      <c r="J14" t="s">
        <v>440</v>
      </c>
    </row>
    <row r="15">
      <c r="A15" s="5" t="s">
        <v>354</v>
      </c>
      <c r="B15" t="s">
        <v>4617</v>
      </c>
      <c r="C15" t="s">
        <v>354</v>
      </c>
      <c r="D15" t="s">
        <v>354</v>
      </c>
      <c r="E15" t="s">
        <v>354</v>
      </c>
      <c r="F15" t="s">
        <v>354</v>
      </c>
      <c r="G15" t="s">
        <v>354</v>
      </c>
      <c r="H15" t="s">
        <v>354</v>
      </c>
      <c r="I15" t="s">
        <v>354</v>
      </c>
      <c r="J15" t="s">
        <v>354</v>
      </c>
    </row>
    <row r="16">
      <c r="A16" s="5" t="s">
        <v>354</v>
      </c>
      <c r="B16" t="s">
        <v>4618</v>
      </c>
      <c r="C16" t="s">
        <v>354</v>
      </c>
      <c r="D16" t="s">
        <v>354</v>
      </c>
      <c r="E16" t="s">
        <v>354</v>
      </c>
      <c r="F16" t="s">
        <v>354</v>
      </c>
      <c r="G16" t="s">
        <v>354</v>
      </c>
      <c r="H16" t="s">
        <v>354</v>
      </c>
      <c r="I16" t="s">
        <v>354</v>
      </c>
      <c r="J16" t="s">
        <v>354</v>
      </c>
    </row>
    <row r="17">
      <c r="A17" s="5" t="s">
        <v>354</v>
      </c>
      <c r="B17" t="s">
        <v>493</v>
      </c>
      <c r="C17" t="s">
        <v>964</v>
      </c>
      <c r="D17" t="s">
        <v>1234</v>
      </c>
      <c r="E17" t="s">
        <v>887</v>
      </c>
      <c r="F17" t="s">
        <v>1249</v>
      </c>
      <c r="G17" t="s">
        <v>1232</v>
      </c>
      <c r="H17" t="s">
        <v>1021</v>
      </c>
      <c r="I17" t="s">
        <v>440</v>
      </c>
      <c r="J17" t="s">
        <v>440</v>
      </c>
    </row>
    <row r="19">
      <c r="A19" t="s">
        <v>371</v>
      </c>
    </row>
    <row r="20">
      <c r="A20" t="s">
        <v>371</v>
      </c>
    </row>
    <row r="21">
      <c r="A21" t="s">
        <v>1171</v>
      </c>
    </row>
    <row r="22">
      <c r="A22" t="s">
        <v>1172</v>
      </c>
    </row>
    <row r="23">
      <c r="A23" t="s">
        <v>1173</v>
      </c>
    </row>
    <row r="24">
      <c r="A24" t="s">
        <v>373</v>
      </c>
    </row>
    <row r="25">
      <c r="A25" t="s">
        <v>1174</v>
      </c>
    </row>
    <row r="26">
      <c r="A26" t="s">
        <v>559</v>
      </c>
    </row>
    <row r="27">
      <c r="A27" t="s">
        <v>354</v>
      </c>
    </row>
    <row r="28">
      <c r="A28" t="s">
        <v>376</v>
      </c>
    </row>
    <row r="29">
      <c r="A29" t="s">
        <v>4660</v>
      </c>
    </row>
    <row r="30">
      <c r="A30" t="s">
        <v>354</v>
      </c>
    </row>
    <row r="31">
      <c r="A31" t="s">
        <v>507</v>
      </c>
    </row>
    <row r="32">
      <c r="A32" t="s">
        <v>4623</v>
      </c>
    </row>
  </sheetData>
  <mergeCells count="1">
    <mergeCell ref="A3:J3"/>
  </mergeCells>
  <pageMargins left="0.7" right="0.7" top="0.75" bottom="0.75" header="0.3" footer="0.3"/>
  <pageSetup paperSize="9" orientation="portrait" horizontalDpi="300" verticalDpi="300"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44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303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1082</v>
      </c>
      <c r="D4" s="2" t="s">
        <v>1083</v>
      </c>
      <c r="E4" s="2" t="s">
        <v>1084</v>
      </c>
      <c r="F4" s="2" t="s">
        <v>1085</v>
      </c>
      <c r="G4" s="2" t="s">
        <v>1086</v>
      </c>
      <c r="H4" s="2" t="s">
        <v>1087</v>
      </c>
      <c r="I4" s="2" t="s">
        <v>1088</v>
      </c>
      <c r="J4" s="2" t="s">
        <v>1089</v>
      </c>
    </row>
    <row r="5">
      <c r="A5" s="5" t="s">
        <v>354</v>
      </c>
      <c r="B5" t="s">
        <v>4167</v>
      </c>
      <c r="C5" t="s">
        <v>1108</v>
      </c>
      <c r="D5" t="s">
        <v>894</v>
      </c>
      <c r="E5" t="s">
        <v>4531</v>
      </c>
      <c r="F5" t="s">
        <v>4565</v>
      </c>
      <c r="G5" t="s">
        <v>4671</v>
      </c>
      <c r="H5" t="s">
        <v>4672</v>
      </c>
      <c r="I5" t="s">
        <v>440</v>
      </c>
      <c r="J5" t="s">
        <v>440</v>
      </c>
    </row>
    <row r="6">
      <c r="A6" s="5" t="s">
        <v>354</v>
      </c>
      <c r="B6" t="s">
        <v>4609</v>
      </c>
      <c r="C6" t="s">
        <v>894</v>
      </c>
      <c r="D6" t="s">
        <v>1074</v>
      </c>
      <c r="E6" t="s">
        <v>925</v>
      </c>
      <c r="F6" t="s">
        <v>545</v>
      </c>
      <c r="G6" t="s">
        <v>1287</v>
      </c>
      <c r="H6" t="s">
        <v>1073</v>
      </c>
      <c r="I6" t="s">
        <v>440</v>
      </c>
      <c r="J6" t="s">
        <v>440</v>
      </c>
    </row>
    <row r="7">
      <c r="A7" s="5" t="s">
        <v>354</v>
      </c>
      <c r="B7" t="s">
        <v>4610</v>
      </c>
      <c r="C7" t="s">
        <v>621</v>
      </c>
      <c r="D7" t="s">
        <v>1023</v>
      </c>
      <c r="E7" t="s">
        <v>429</v>
      </c>
      <c r="F7" t="s">
        <v>844</v>
      </c>
      <c r="G7" t="s">
        <v>1364</v>
      </c>
      <c r="H7" t="s">
        <v>1231</v>
      </c>
      <c r="I7" t="s">
        <v>440</v>
      </c>
      <c r="J7" t="s">
        <v>440</v>
      </c>
    </row>
    <row r="8">
      <c r="A8" s="5" t="s">
        <v>354</v>
      </c>
      <c r="B8" t="s">
        <v>4611</v>
      </c>
      <c r="C8" t="s">
        <v>892</v>
      </c>
      <c r="D8" t="s">
        <v>1234</v>
      </c>
      <c r="E8" t="s">
        <v>4451</v>
      </c>
      <c r="F8" t="s">
        <v>2852</v>
      </c>
      <c r="G8" t="s">
        <v>1161</v>
      </c>
      <c r="H8" t="s">
        <v>1250</v>
      </c>
      <c r="I8" t="s">
        <v>440</v>
      </c>
      <c r="J8" t="s">
        <v>440</v>
      </c>
    </row>
    <row r="9">
      <c r="A9" s="5" t="s">
        <v>354</v>
      </c>
      <c r="B9" t="s">
        <v>4612</v>
      </c>
      <c r="C9" t="s">
        <v>1061</v>
      </c>
      <c r="D9" t="s">
        <v>500</v>
      </c>
      <c r="E9" t="s">
        <v>1463</v>
      </c>
      <c r="F9" t="s">
        <v>4673</v>
      </c>
      <c r="G9" t="s">
        <v>1123</v>
      </c>
      <c r="H9" t="s">
        <v>1159</v>
      </c>
      <c r="I9" t="s">
        <v>440</v>
      </c>
      <c r="J9" t="s">
        <v>440</v>
      </c>
    </row>
    <row r="10">
      <c r="A10" s="5" t="s">
        <v>354</v>
      </c>
      <c r="B10" t="s">
        <v>4613</v>
      </c>
      <c r="C10" t="s">
        <v>1080</v>
      </c>
      <c r="D10" t="s">
        <v>1026</v>
      </c>
      <c r="E10" t="s">
        <v>4674</v>
      </c>
      <c r="F10" t="s">
        <v>1016</v>
      </c>
      <c r="G10" t="s">
        <v>1373</v>
      </c>
      <c r="H10" t="s">
        <v>1116</v>
      </c>
      <c r="I10" t="s">
        <v>440</v>
      </c>
      <c r="J10" t="s">
        <v>440</v>
      </c>
    </row>
    <row r="11">
      <c r="A11" s="5" t="s">
        <v>354</v>
      </c>
      <c r="B11" t="s">
        <v>4614</v>
      </c>
      <c r="C11" t="s">
        <v>813</v>
      </c>
      <c r="D11" t="s">
        <v>499</v>
      </c>
      <c r="E11" t="s">
        <v>551</v>
      </c>
      <c r="F11" t="s">
        <v>717</v>
      </c>
      <c r="G11" t="s">
        <v>1191</v>
      </c>
      <c r="H11" t="s">
        <v>1429</v>
      </c>
      <c r="I11" t="s">
        <v>440</v>
      </c>
      <c r="J11" t="s">
        <v>440</v>
      </c>
    </row>
    <row r="12">
      <c r="A12" s="5" t="s">
        <v>354</v>
      </c>
      <c r="B12" t="s">
        <v>4615</v>
      </c>
      <c r="C12" t="s">
        <v>1218</v>
      </c>
      <c r="D12" t="s">
        <v>1116</v>
      </c>
      <c r="E12" t="s">
        <v>2862</v>
      </c>
      <c r="F12" t="s">
        <v>4569</v>
      </c>
      <c r="G12" t="s">
        <v>4675</v>
      </c>
      <c r="H12" t="s">
        <v>1415</v>
      </c>
      <c r="I12" t="s">
        <v>440</v>
      </c>
      <c r="J12" t="s">
        <v>440</v>
      </c>
    </row>
    <row r="13">
      <c r="A13" s="5" t="s">
        <v>354</v>
      </c>
      <c r="B13" t="s">
        <v>4616</v>
      </c>
      <c r="C13" t="s">
        <v>3939</v>
      </c>
      <c r="D13" t="s">
        <v>1074</v>
      </c>
      <c r="E13" t="s">
        <v>2873</v>
      </c>
      <c r="F13" t="s">
        <v>945</v>
      </c>
      <c r="G13" t="s">
        <v>1123</v>
      </c>
      <c r="H13" t="s">
        <v>1412</v>
      </c>
      <c r="I13" t="s">
        <v>440</v>
      </c>
      <c r="J13" t="s">
        <v>440</v>
      </c>
    </row>
    <row r="14">
      <c r="A14" s="5" t="s">
        <v>354</v>
      </c>
      <c r="B14" t="s">
        <v>481</v>
      </c>
      <c r="C14" t="s">
        <v>1141</v>
      </c>
      <c r="D14" t="s">
        <v>1133</v>
      </c>
      <c r="E14" t="s">
        <v>2878</v>
      </c>
      <c r="F14" t="s">
        <v>2915</v>
      </c>
      <c r="G14" t="s">
        <v>4676</v>
      </c>
      <c r="H14" t="s">
        <v>4677</v>
      </c>
      <c r="I14" t="s">
        <v>440</v>
      </c>
      <c r="J14" t="s">
        <v>440</v>
      </c>
    </row>
    <row r="15">
      <c r="A15" s="5" t="s">
        <v>354</v>
      </c>
      <c r="B15" t="s">
        <v>4617</v>
      </c>
      <c r="C15" t="s">
        <v>395</v>
      </c>
      <c r="D15" t="s">
        <v>395</v>
      </c>
      <c r="E15" t="s">
        <v>395</v>
      </c>
      <c r="F15" t="s">
        <v>395</v>
      </c>
      <c r="G15" t="s">
        <v>395</v>
      </c>
      <c r="H15" t="s">
        <v>395</v>
      </c>
      <c r="I15" t="s">
        <v>395</v>
      </c>
      <c r="J15" t="s">
        <v>395</v>
      </c>
    </row>
    <row r="16">
      <c r="A16" s="5" t="s">
        <v>354</v>
      </c>
      <c r="B16" t="s">
        <v>4618</v>
      </c>
      <c r="C16" t="s">
        <v>354</v>
      </c>
      <c r="D16" t="s">
        <v>354</v>
      </c>
      <c r="E16" t="s">
        <v>354</v>
      </c>
      <c r="F16" t="s">
        <v>354</v>
      </c>
      <c r="G16" t="s">
        <v>354</v>
      </c>
      <c r="H16" t="s">
        <v>354</v>
      </c>
      <c r="I16" t="s">
        <v>354</v>
      </c>
      <c r="J16" t="s">
        <v>354</v>
      </c>
    </row>
    <row r="17">
      <c r="A17" s="5" t="s">
        <v>354</v>
      </c>
      <c r="B17" t="s">
        <v>493</v>
      </c>
      <c r="C17" t="s">
        <v>812</v>
      </c>
      <c r="D17" t="s">
        <v>503</v>
      </c>
      <c r="E17" t="s">
        <v>803</v>
      </c>
      <c r="F17" t="s">
        <v>4678</v>
      </c>
      <c r="G17" t="s">
        <v>1406</v>
      </c>
      <c r="H17" t="s">
        <v>1328</v>
      </c>
      <c r="I17" t="s">
        <v>440</v>
      </c>
      <c r="J17" t="s">
        <v>440</v>
      </c>
    </row>
    <row r="19">
      <c r="A19" t="s">
        <v>371</v>
      </c>
    </row>
    <row r="20">
      <c r="A20" t="s">
        <v>371</v>
      </c>
    </row>
    <row r="21">
      <c r="A21" t="s">
        <v>1171</v>
      </c>
    </row>
    <row r="22">
      <c r="A22" t="s">
        <v>1172</v>
      </c>
    </row>
    <row r="23">
      <c r="A23" t="s">
        <v>1173</v>
      </c>
    </row>
    <row r="24">
      <c r="A24" t="s">
        <v>373</v>
      </c>
    </row>
    <row r="25">
      <c r="A25" t="s">
        <v>1174</v>
      </c>
    </row>
    <row r="26">
      <c r="A26" t="s">
        <v>375</v>
      </c>
    </row>
    <row r="27">
      <c r="A27" t="s">
        <v>354</v>
      </c>
    </row>
    <row r="28">
      <c r="A28" t="s">
        <v>376</v>
      </c>
    </row>
    <row r="29">
      <c r="A29" t="s">
        <v>4660</v>
      </c>
    </row>
    <row r="30">
      <c r="A30" t="s">
        <v>354</v>
      </c>
    </row>
    <row r="31">
      <c r="A31" t="s">
        <v>507</v>
      </c>
    </row>
    <row r="32">
      <c r="A32" t="s">
        <v>4623</v>
      </c>
    </row>
  </sheetData>
  <mergeCells count="1">
    <mergeCell ref="A3:J3"/>
  </mergeCells>
  <pageMargins left="0.7" right="0.7" top="0.75" bottom="0.75" header="0.3" footer="0.3"/>
  <pageSetup paperSize="9" orientation="portrait" horizontalDpi="300" verticalDpi="300"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305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4679</v>
      </c>
      <c r="D4" s="2" t="s">
        <v>4680</v>
      </c>
      <c r="E4" s="2" t="s">
        <v>4681</v>
      </c>
      <c r="F4" s="2" t="s">
        <v>4682</v>
      </c>
    </row>
    <row r="5">
      <c r="A5" s="5" t="s">
        <v>354</v>
      </c>
      <c r="B5" t="s">
        <v>4252</v>
      </c>
      <c r="C5" t="s">
        <v>1132</v>
      </c>
      <c r="D5" t="s">
        <v>969</v>
      </c>
      <c r="E5" t="s">
        <v>662</v>
      </c>
      <c r="F5" t="s">
        <v>1074</v>
      </c>
    </row>
    <row r="6">
      <c r="A6" s="5" t="s">
        <v>354</v>
      </c>
      <c r="B6" t="s">
        <v>4257</v>
      </c>
      <c r="C6" t="s">
        <v>1096</v>
      </c>
      <c r="D6" t="s">
        <v>811</v>
      </c>
      <c r="E6" t="s">
        <v>1199</v>
      </c>
      <c r="F6" t="s">
        <v>1243</v>
      </c>
    </row>
    <row r="7">
      <c r="A7" s="5" t="s">
        <v>354</v>
      </c>
      <c r="B7" t="s">
        <v>493</v>
      </c>
      <c r="C7" t="s">
        <v>1103</v>
      </c>
      <c r="D7" t="s">
        <v>1108</v>
      </c>
      <c r="E7" t="s">
        <v>4099</v>
      </c>
      <c r="F7" t="s">
        <v>1179</v>
      </c>
    </row>
    <row r="9">
      <c r="A9" t="s">
        <v>371</v>
      </c>
    </row>
    <row r="10">
      <c r="A10" t="s">
        <v>4683</v>
      </c>
    </row>
    <row r="11">
      <c r="A11" t="s">
        <v>4684</v>
      </c>
    </row>
    <row r="12">
      <c r="A12" t="s">
        <v>354</v>
      </c>
    </row>
    <row r="13">
      <c r="A13" t="s">
        <v>4685</v>
      </c>
    </row>
    <row r="14">
      <c r="A14" t="s">
        <v>4686</v>
      </c>
    </row>
    <row r="15">
      <c r="A15" t="s">
        <v>544</v>
      </c>
    </row>
    <row r="16">
      <c r="A16" t="s">
        <v>354</v>
      </c>
    </row>
    <row r="17">
      <c r="A17" t="s">
        <v>376</v>
      </c>
    </row>
    <row r="18">
      <c r="A18" t="s">
        <v>4630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308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4679</v>
      </c>
      <c r="D4" s="2" t="s">
        <v>4680</v>
      </c>
      <c r="E4" s="2" t="s">
        <v>4681</v>
      </c>
      <c r="F4" s="2" t="s">
        <v>4682</v>
      </c>
    </row>
    <row r="5">
      <c r="A5" s="5" t="s">
        <v>354</v>
      </c>
      <c r="B5" t="s">
        <v>4647</v>
      </c>
      <c r="C5" t="s">
        <v>1103</v>
      </c>
      <c r="D5" t="s">
        <v>1108</v>
      </c>
      <c r="E5" t="s">
        <v>4099</v>
      </c>
      <c r="F5" t="s">
        <v>1179</v>
      </c>
    </row>
    <row r="6">
      <c r="A6" s="5" t="s">
        <v>354</v>
      </c>
      <c r="B6" t="s">
        <v>4648</v>
      </c>
      <c r="C6" t="s">
        <v>4595</v>
      </c>
      <c r="D6" t="s">
        <v>1081</v>
      </c>
      <c r="E6" t="s">
        <v>1108</v>
      </c>
      <c r="F6" t="s">
        <v>811</v>
      </c>
    </row>
    <row r="7">
      <c r="A7" s="5" t="s">
        <v>354</v>
      </c>
      <c r="B7" t="s">
        <v>493</v>
      </c>
      <c r="C7" t="s">
        <v>4635</v>
      </c>
      <c r="D7" t="s">
        <v>618</v>
      </c>
      <c r="E7" t="s">
        <v>500</v>
      </c>
      <c r="F7" t="s">
        <v>1255</v>
      </c>
    </row>
    <row r="9">
      <c r="A9" t="s">
        <v>371</v>
      </c>
    </row>
    <row r="10">
      <c r="A10" t="s">
        <v>4683</v>
      </c>
    </row>
    <row r="11">
      <c r="A11" t="s">
        <v>4684</v>
      </c>
    </row>
    <row r="12">
      <c r="A12" t="s">
        <v>354</v>
      </c>
    </row>
    <row r="13">
      <c r="A13" t="s">
        <v>4685</v>
      </c>
    </row>
    <row r="14">
      <c r="A14" t="s">
        <v>4686</v>
      </c>
    </row>
    <row r="15">
      <c r="A15" t="s">
        <v>4652</v>
      </c>
    </row>
    <row r="16">
      <c r="A16" t="s">
        <v>354</v>
      </c>
    </row>
    <row r="17">
      <c r="A17" t="s">
        <v>376</v>
      </c>
    </row>
    <row r="18">
      <c r="A18" t="s">
        <v>4687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310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4679</v>
      </c>
      <c r="D4" s="2" t="s">
        <v>4680</v>
      </c>
      <c r="E4" s="2" t="s">
        <v>4681</v>
      </c>
      <c r="F4" s="2" t="s">
        <v>4682</v>
      </c>
    </row>
    <row r="5">
      <c r="A5" s="5" t="s">
        <v>354</v>
      </c>
      <c r="B5" t="s">
        <v>4252</v>
      </c>
      <c r="C5" t="s">
        <v>1238</v>
      </c>
      <c r="D5" t="s">
        <v>966</v>
      </c>
      <c r="E5" t="s">
        <v>1240</v>
      </c>
      <c r="F5" t="s">
        <v>2863</v>
      </c>
    </row>
    <row r="6">
      <c r="A6" s="5" t="s">
        <v>354</v>
      </c>
      <c r="B6" t="s">
        <v>4257</v>
      </c>
      <c r="C6" t="s">
        <v>1267</v>
      </c>
      <c r="D6" t="s">
        <v>1146</v>
      </c>
      <c r="E6" t="s">
        <v>1098</v>
      </c>
      <c r="F6" t="s">
        <v>1338</v>
      </c>
    </row>
    <row r="7">
      <c r="A7" s="5" t="s">
        <v>354</v>
      </c>
      <c r="B7" t="s">
        <v>493</v>
      </c>
      <c r="C7" t="s">
        <v>1165</v>
      </c>
      <c r="D7" t="s">
        <v>1023</v>
      </c>
      <c r="E7" t="s">
        <v>1254</v>
      </c>
      <c r="F7" t="s">
        <v>962</v>
      </c>
    </row>
    <row r="9">
      <c r="A9" t="s">
        <v>371</v>
      </c>
    </row>
    <row r="10">
      <c r="A10" t="s">
        <v>4683</v>
      </c>
    </row>
    <row r="11">
      <c r="A11" t="s">
        <v>4684</v>
      </c>
    </row>
    <row r="12">
      <c r="A12" t="s">
        <v>354</v>
      </c>
    </row>
    <row r="13">
      <c r="A13" t="s">
        <v>4685</v>
      </c>
    </row>
    <row r="14">
      <c r="A14" t="s">
        <v>4686</v>
      </c>
    </row>
    <row r="15">
      <c r="A15" t="s">
        <v>559</v>
      </c>
    </row>
    <row r="16">
      <c r="A16" t="s">
        <v>354</v>
      </c>
    </row>
    <row r="17">
      <c r="A17" t="s">
        <v>376</v>
      </c>
    </row>
    <row r="18">
      <c r="A18" t="s">
        <v>4630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312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4679</v>
      </c>
      <c r="D4" s="2" t="s">
        <v>4680</v>
      </c>
      <c r="E4" s="2" t="s">
        <v>4681</v>
      </c>
      <c r="F4" s="2" t="s">
        <v>4682</v>
      </c>
    </row>
    <row r="5">
      <c r="A5" s="5" t="s">
        <v>354</v>
      </c>
      <c r="B5" t="s">
        <v>4647</v>
      </c>
      <c r="C5" t="s">
        <v>1165</v>
      </c>
      <c r="D5" t="s">
        <v>1023</v>
      </c>
      <c r="E5" t="s">
        <v>1254</v>
      </c>
      <c r="F5" t="s">
        <v>962</v>
      </c>
    </row>
    <row r="6">
      <c r="A6" s="5" t="s">
        <v>354</v>
      </c>
      <c r="B6" t="s">
        <v>4648</v>
      </c>
      <c r="C6" t="s">
        <v>1290</v>
      </c>
      <c r="D6" t="s">
        <v>1074</v>
      </c>
      <c r="E6" t="s">
        <v>499</v>
      </c>
      <c r="F6" t="s">
        <v>966</v>
      </c>
    </row>
    <row r="7">
      <c r="A7" s="5" t="s">
        <v>354</v>
      </c>
      <c r="B7" t="s">
        <v>493</v>
      </c>
      <c r="C7" t="s">
        <v>1199</v>
      </c>
      <c r="D7" t="s">
        <v>685</v>
      </c>
      <c r="E7" t="s">
        <v>892</v>
      </c>
      <c r="F7" t="s">
        <v>1096</v>
      </c>
    </row>
    <row r="9">
      <c r="A9" t="s">
        <v>371</v>
      </c>
    </row>
    <row r="10">
      <c r="A10" t="s">
        <v>4683</v>
      </c>
    </row>
    <row r="11">
      <c r="A11" t="s">
        <v>4684</v>
      </c>
    </row>
    <row r="12">
      <c r="A12" t="s">
        <v>354</v>
      </c>
    </row>
    <row r="13">
      <c r="A13" t="s">
        <v>4685</v>
      </c>
    </row>
    <row r="14">
      <c r="A14" t="s">
        <v>4686</v>
      </c>
    </row>
    <row r="15">
      <c r="A15" t="s">
        <v>4653</v>
      </c>
    </row>
    <row r="16">
      <c r="A16" t="s">
        <v>354</v>
      </c>
    </row>
    <row r="17">
      <c r="A17" t="s">
        <v>376</v>
      </c>
    </row>
    <row r="18">
      <c r="A18" t="s">
        <v>4687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  <col min="11" max="11" width="20.71" hidden="0" customWidth="1"/>
    <col min="12" max="12" width="20.71" hidden="0" customWidth="1"/>
    <col min="13" max="13" width="20.71" hidden="0" customWidth="1"/>
    <col min="14" max="14" width="20.71" hidden="0" customWidth="1"/>
    <col min="15" max="15" width="20.71" hidden="0" customWidth="1"/>
    <col min="16" max="16" width="20.71" hidden="0" customWidth="1"/>
    <col min="17" max="17" width="20.71" hidden="0" customWidth="1"/>
    <col min="18" max="18" width="20.71" hidden="0" customWidth="1"/>
  </cols>
  <sheetData>
    <row r="1">
      <c r="A1" s="4" t="s">
        <v>41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  <c r="K3" t="s">
        <v>354</v>
      </c>
      <c r="L3" t="s">
        <v>354</v>
      </c>
      <c r="M3" t="s">
        <v>354</v>
      </c>
      <c r="N3" t="s">
        <v>354</v>
      </c>
      <c r="O3" t="s">
        <v>354</v>
      </c>
      <c r="P3" t="s">
        <v>354</v>
      </c>
      <c r="Q3" t="s">
        <v>354</v>
      </c>
      <c r="R3" t="s">
        <v>354</v>
      </c>
    </row>
    <row r="4">
      <c r="A4" s="2" t="s">
        <v>354</v>
      </c>
      <c r="B4" s="2" t="s">
        <v>354</v>
      </c>
      <c r="C4" s="2" t="s">
        <v>898</v>
      </c>
      <c r="D4" s="2" t="s">
        <v>899</v>
      </c>
      <c r="E4" s="2" t="s">
        <v>900</v>
      </c>
      <c r="F4" s="2" t="s">
        <v>901</v>
      </c>
      <c r="G4" s="2" t="s">
        <v>902</v>
      </c>
      <c r="H4" s="2" t="s">
        <v>903</v>
      </c>
      <c r="I4" s="2" t="s">
        <v>904</v>
      </c>
      <c r="J4" s="2" t="s">
        <v>905</v>
      </c>
      <c r="K4" s="2" t="s">
        <v>906</v>
      </c>
      <c r="L4" s="2" t="s">
        <v>907</v>
      </c>
      <c r="M4" s="2" t="s">
        <v>908</v>
      </c>
      <c r="N4" s="2" t="s">
        <v>909</v>
      </c>
      <c r="O4" s="2" t="s">
        <v>910</v>
      </c>
      <c r="P4" s="2" t="s">
        <v>911</v>
      </c>
      <c r="Q4" s="2" t="s">
        <v>912</v>
      </c>
      <c r="R4" s="2" t="s">
        <v>913</v>
      </c>
    </row>
    <row r="5">
      <c r="A5" s="5" t="s">
        <v>354</v>
      </c>
      <c r="B5" t="s">
        <v>384</v>
      </c>
      <c r="C5" t="s">
        <v>726</v>
      </c>
      <c r="D5" t="s">
        <v>658</v>
      </c>
      <c r="E5" t="s">
        <v>774</v>
      </c>
      <c r="F5" t="s">
        <v>415</v>
      </c>
      <c r="G5" t="s">
        <v>611</v>
      </c>
      <c r="H5" t="s">
        <v>579</v>
      </c>
      <c r="I5" t="s">
        <v>426</v>
      </c>
      <c r="J5" t="s">
        <v>546</v>
      </c>
      <c r="K5" t="s">
        <v>838</v>
      </c>
      <c r="L5" t="s">
        <v>887</v>
      </c>
      <c r="M5" t="s">
        <v>782</v>
      </c>
      <c r="N5" t="s">
        <v>722</v>
      </c>
      <c r="O5" t="s">
        <v>577</v>
      </c>
      <c r="P5" t="s">
        <v>656</v>
      </c>
      <c r="Q5" t="s">
        <v>914</v>
      </c>
      <c r="R5" t="s">
        <v>915</v>
      </c>
    </row>
    <row r="6">
      <c r="A6" s="5" t="s">
        <v>354</v>
      </c>
      <c r="B6" t="s">
        <v>391</v>
      </c>
      <c r="C6" t="s">
        <v>916</v>
      </c>
      <c r="D6" t="s">
        <v>520</v>
      </c>
      <c r="E6" t="s">
        <v>485</v>
      </c>
      <c r="F6" t="s">
        <v>478</v>
      </c>
      <c r="G6" t="s">
        <v>560</v>
      </c>
      <c r="H6" t="s">
        <v>480</v>
      </c>
      <c r="I6" t="s">
        <v>771</v>
      </c>
      <c r="J6" t="s">
        <v>445</v>
      </c>
      <c r="K6" t="s">
        <v>414</v>
      </c>
      <c r="L6" t="s">
        <v>432</v>
      </c>
      <c r="M6" t="s">
        <v>436</v>
      </c>
      <c r="N6" t="s">
        <v>420</v>
      </c>
      <c r="O6" t="s">
        <v>614</v>
      </c>
      <c r="P6" t="s">
        <v>917</v>
      </c>
      <c r="Q6" t="s">
        <v>526</v>
      </c>
      <c r="R6" t="s">
        <v>846</v>
      </c>
    </row>
    <row r="7">
      <c r="A7" s="5" t="s">
        <v>354</v>
      </c>
      <c r="B7" t="s">
        <v>396</v>
      </c>
      <c r="C7" t="s">
        <v>727</v>
      </c>
      <c r="D7" t="s">
        <v>420</v>
      </c>
      <c r="E7" t="s">
        <v>407</v>
      </c>
      <c r="F7" t="s">
        <v>588</v>
      </c>
      <c r="G7" t="s">
        <v>580</v>
      </c>
      <c r="H7" t="s">
        <v>420</v>
      </c>
      <c r="I7" t="s">
        <v>546</v>
      </c>
      <c r="J7" t="s">
        <v>534</v>
      </c>
      <c r="K7" t="s">
        <v>432</v>
      </c>
      <c r="L7" t="s">
        <v>584</v>
      </c>
      <c r="M7" t="s">
        <v>567</v>
      </c>
      <c r="N7" t="s">
        <v>567</v>
      </c>
      <c r="O7" t="s">
        <v>568</v>
      </c>
      <c r="P7" t="s">
        <v>537</v>
      </c>
      <c r="Q7" t="s">
        <v>568</v>
      </c>
      <c r="R7" t="s">
        <v>537</v>
      </c>
    </row>
    <row r="8">
      <c r="A8" s="5" t="s">
        <v>354</v>
      </c>
      <c r="B8" t="s">
        <v>403</v>
      </c>
      <c r="C8" t="s">
        <v>918</v>
      </c>
      <c r="D8" t="s">
        <v>478</v>
      </c>
      <c r="E8" t="s">
        <v>919</v>
      </c>
      <c r="F8" t="s">
        <v>402</v>
      </c>
      <c r="G8" t="s">
        <v>545</v>
      </c>
      <c r="H8" t="s">
        <v>524</v>
      </c>
      <c r="I8" t="s">
        <v>419</v>
      </c>
      <c r="J8" t="s">
        <v>405</v>
      </c>
      <c r="K8" t="s">
        <v>455</v>
      </c>
      <c r="L8" t="s">
        <v>455</v>
      </c>
      <c r="M8" t="s">
        <v>424</v>
      </c>
      <c r="N8" t="s">
        <v>398</v>
      </c>
      <c r="O8" t="s">
        <v>585</v>
      </c>
      <c r="P8" t="s">
        <v>920</v>
      </c>
      <c r="Q8" t="s">
        <v>602</v>
      </c>
      <c r="R8" t="s">
        <v>656</v>
      </c>
    </row>
    <row r="9">
      <c r="A9" s="5" t="s">
        <v>354</v>
      </c>
      <c r="B9" t="s">
        <v>410</v>
      </c>
      <c r="C9" t="s">
        <v>921</v>
      </c>
      <c r="D9" t="s">
        <v>415</v>
      </c>
      <c r="E9" t="s">
        <v>922</v>
      </c>
      <c r="F9" t="s">
        <v>535</v>
      </c>
      <c r="G9" t="s">
        <v>832</v>
      </c>
      <c r="H9" t="s">
        <v>418</v>
      </c>
      <c r="I9" t="s">
        <v>754</v>
      </c>
      <c r="J9" t="s">
        <v>632</v>
      </c>
      <c r="K9" t="s">
        <v>567</v>
      </c>
      <c r="L9" t="s">
        <v>405</v>
      </c>
      <c r="M9" t="s">
        <v>390</v>
      </c>
      <c r="N9" t="s">
        <v>418</v>
      </c>
      <c r="O9" t="s">
        <v>923</v>
      </c>
      <c r="P9" t="s">
        <v>573</v>
      </c>
      <c r="Q9" t="s">
        <v>924</v>
      </c>
      <c r="R9" t="s">
        <v>522</v>
      </c>
    </row>
    <row r="10">
      <c r="A10" s="5" t="s">
        <v>354</v>
      </c>
      <c r="B10" t="s">
        <v>416</v>
      </c>
      <c r="C10" t="s">
        <v>467</v>
      </c>
      <c r="D10" t="s">
        <v>570</v>
      </c>
      <c r="E10" t="s">
        <v>925</v>
      </c>
      <c r="F10" t="s">
        <v>570</v>
      </c>
      <c r="G10" t="s">
        <v>864</v>
      </c>
      <c r="H10" t="s">
        <v>457</v>
      </c>
      <c r="I10" t="s">
        <v>461</v>
      </c>
      <c r="J10" t="s">
        <v>476</v>
      </c>
      <c r="K10" t="s">
        <v>422</v>
      </c>
      <c r="L10" t="s">
        <v>525</v>
      </c>
      <c r="M10" t="s">
        <v>478</v>
      </c>
      <c r="N10" t="s">
        <v>535</v>
      </c>
      <c r="O10" t="s">
        <v>926</v>
      </c>
      <c r="P10" t="s">
        <v>927</v>
      </c>
      <c r="Q10" t="s">
        <v>928</v>
      </c>
      <c r="R10" t="s">
        <v>527</v>
      </c>
    </row>
    <row r="11">
      <c r="A11" s="5" t="s">
        <v>354</v>
      </c>
      <c r="B11" t="s">
        <v>423</v>
      </c>
      <c r="C11" t="s">
        <v>764</v>
      </c>
      <c r="D11" t="s">
        <v>419</v>
      </c>
      <c r="E11" t="s">
        <v>397</v>
      </c>
      <c r="F11" t="s">
        <v>450</v>
      </c>
      <c r="G11" t="s">
        <v>699</v>
      </c>
      <c r="H11" t="s">
        <v>393</v>
      </c>
      <c r="I11" t="s">
        <v>576</v>
      </c>
      <c r="J11" t="s">
        <v>402</v>
      </c>
      <c r="K11" t="s">
        <v>868</v>
      </c>
      <c r="L11" t="s">
        <v>600</v>
      </c>
      <c r="M11" t="s">
        <v>757</v>
      </c>
      <c r="N11" t="s">
        <v>463</v>
      </c>
      <c r="O11" t="s">
        <v>929</v>
      </c>
      <c r="P11" t="s">
        <v>930</v>
      </c>
      <c r="Q11" t="s">
        <v>581</v>
      </c>
      <c r="R11" t="s">
        <v>537</v>
      </c>
    </row>
    <row r="12">
      <c r="A12" s="5" t="s">
        <v>354</v>
      </c>
      <c r="B12" t="s">
        <v>428</v>
      </c>
      <c r="C12" t="s">
        <v>931</v>
      </c>
      <c r="D12" t="s">
        <v>490</v>
      </c>
      <c r="E12" t="s">
        <v>932</v>
      </c>
      <c r="F12" t="s">
        <v>601</v>
      </c>
      <c r="G12" t="s">
        <v>718</v>
      </c>
      <c r="H12" t="s">
        <v>457</v>
      </c>
      <c r="I12" t="s">
        <v>546</v>
      </c>
      <c r="J12" t="s">
        <v>452</v>
      </c>
      <c r="K12" t="s">
        <v>420</v>
      </c>
      <c r="L12" t="s">
        <v>800</v>
      </c>
      <c r="M12" t="s">
        <v>394</v>
      </c>
      <c r="N12" t="s">
        <v>541</v>
      </c>
      <c r="O12" t="s">
        <v>933</v>
      </c>
      <c r="P12" t="s">
        <v>934</v>
      </c>
      <c r="Q12" t="s">
        <v>572</v>
      </c>
      <c r="R12" t="s">
        <v>935</v>
      </c>
    </row>
    <row r="13">
      <c r="A13" s="5" t="s">
        <v>354</v>
      </c>
      <c r="B13" t="s">
        <v>433</v>
      </c>
      <c r="C13" t="s">
        <v>427</v>
      </c>
      <c r="D13" t="s">
        <v>534</v>
      </c>
      <c r="E13" t="s">
        <v>440</v>
      </c>
      <c r="F13" t="s">
        <v>584</v>
      </c>
      <c r="G13" t="s">
        <v>425</v>
      </c>
      <c r="H13" t="s">
        <v>394</v>
      </c>
      <c r="I13" t="s">
        <v>628</v>
      </c>
      <c r="J13" t="s">
        <v>647</v>
      </c>
      <c r="K13" t="s">
        <v>666</v>
      </c>
      <c r="L13" t="s">
        <v>520</v>
      </c>
      <c r="M13" t="s">
        <v>843</v>
      </c>
      <c r="N13" t="s">
        <v>400</v>
      </c>
      <c r="O13" t="s">
        <v>589</v>
      </c>
      <c r="P13" t="s">
        <v>395</v>
      </c>
      <c r="Q13" t="s">
        <v>589</v>
      </c>
      <c r="R13" t="s">
        <v>936</v>
      </c>
    </row>
    <row r="14">
      <c r="A14" s="5" t="s">
        <v>354</v>
      </c>
      <c r="B14" t="s">
        <v>437</v>
      </c>
      <c r="C14" t="s">
        <v>395</v>
      </c>
      <c r="D14" t="s">
        <v>395</v>
      </c>
      <c r="E14" t="s">
        <v>473</v>
      </c>
      <c r="F14" t="s">
        <v>520</v>
      </c>
      <c r="G14" t="s">
        <v>395</v>
      </c>
      <c r="H14" t="s">
        <v>395</v>
      </c>
      <c r="I14" t="s">
        <v>472</v>
      </c>
      <c r="J14" t="s">
        <v>422</v>
      </c>
      <c r="K14" t="s">
        <v>395</v>
      </c>
      <c r="L14" t="s">
        <v>395</v>
      </c>
      <c r="M14" t="s">
        <v>595</v>
      </c>
      <c r="N14" t="s">
        <v>480</v>
      </c>
      <c r="O14" t="s">
        <v>395</v>
      </c>
      <c r="P14" t="s">
        <v>395</v>
      </c>
      <c r="Q14" t="s">
        <v>937</v>
      </c>
      <c r="R14" t="s">
        <v>395</v>
      </c>
    </row>
    <row r="15">
      <c r="A15" s="5" t="s">
        <v>354</v>
      </c>
      <c r="B15" t="s">
        <v>441</v>
      </c>
      <c r="C15" t="s">
        <v>395</v>
      </c>
      <c r="D15" t="s">
        <v>395</v>
      </c>
      <c r="E15" t="s">
        <v>393</v>
      </c>
      <c r="F15" t="s">
        <v>538</v>
      </c>
      <c r="G15" t="s">
        <v>395</v>
      </c>
      <c r="H15" t="s">
        <v>395</v>
      </c>
      <c r="I15" t="s">
        <v>439</v>
      </c>
      <c r="J15" t="s">
        <v>563</v>
      </c>
      <c r="K15" t="s">
        <v>395</v>
      </c>
      <c r="L15" t="s">
        <v>395</v>
      </c>
      <c r="M15" t="s">
        <v>370</v>
      </c>
      <c r="N15" t="s">
        <v>524</v>
      </c>
      <c r="O15" t="s">
        <v>395</v>
      </c>
      <c r="P15" t="s">
        <v>395</v>
      </c>
      <c r="Q15" t="s">
        <v>938</v>
      </c>
      <c r="R15" t="s">
        <v>527</v>
      </c>
    </row>
    <row r="16">
      <c r="A16" s="5" t="s">
        <v>354</v>
      </c>
      <c r="B16" t="s">
        <v>443</v>
      </c>
      <c r="C16" t="s">
        <v>939</v>
      </c>
      <c r="D16" t="s">
        <v>647</v>
      </c>
      <c r="E16" t="s">
        <v>672</v>
      </c>
      <c r="F16" t="s">
        <v>646</v>
      </c>
      <c r="G16" t="s">
        <v>390</v>
      </c>
      <c r="H16" t="s">
        <v>595</v>
      </c>
      <c r="I16" t="s">
        <v>420</v>
      </c>
      <c r="J16" t="s">
        <v>843</v>
      </c>
      <c r="K16" t="s">
        <v>440</v>
      </c>
      <c r="L16" t="s">
        <v>474</v>
      </c>
      <c r="M16" t="s">
        <v>394</v>
      </c>
      <c r="N16" t="s">
        <v>394</v>
      </c>
      <c r="O16" t="s">
        <v>572</v>
      </c>
      <c r="P16" t="s">
        <v>605</v>
      </c>
      <c r="Q16" t="s">
        <v>526</v>
      </c>
      <c r="R16" t="s">
        <v>940</v>
      </c>
    </row>
    <row r="17">
      <c r="A17" s="5" t="s">
        <v>354</v>
      </c>
      <c r="B17" t="s">
        <v>448</v>
      </c>
      <c r="C17" t="s">
        <v>560</v>
      </c>
      <c r="D17" t="s">
        <v>427</v>
      </c>
      <c r="E17" t="s">
        <v>793</v>
      </c>
      <c r="F17" t="s">
        <v>457</v>
      </c>
      <c r="G17" t="s">
        <v>367</v>
      </c>
      <c r="H17" t="s">
        <v>478</v>
      </c>
      <c r="I17" t="s">
        <v>367</v>
      </c>
      <c r="J17" t="s">
        <v>420</v>
      </c>
      <c r="K17" t="s">
        <v>673</v>
      </c>
      <c r="L17" t="s">
        <v>534</v>
      </c>
      <c r="M17" t="s">
        <v>414</v>
      </c>
      <c r="N17" t="s">
        <v>800</v>
      </c>
      <c r="O17" t="s">
        <v>568</v>
      </c>
      <c r="P17" t="s">
        <v>605</v>
      </c>
      <c r="Q17" t="s">
        <v>568</v>
      </c>
      <c r="R17" t="s">
        <v>656</v>
      </c>
    </row>
    <row r="18">
      <c r="A18" s="5" t="s">
        <v>354</v>
      </c>
      <c r="B18" t="s">
        <v>453</v>
      </c>
      <c r="C18" t="s">
        <v>941</v>
      </c>
      <c r="D18" t="s">
        <v>414</v>
      </c>
      <c r="E18" t="s">
        <v>942</v>
      </c>
      <c r="F18" t="s">
        <v>480</v>
      </c>
      <c r="G18" t="s">
        <v>943</v>
      </c>
      <c r="H18" t="s">
        <v>400</v>
      </c>
      <c r="I18" t="s">
        <v>579</v>
      </c>
      <c r="J18" t="s">
        <v>438</v>
      </c>
      <c r="K18" t="s">
        <v>425</v>
      </c>
      <c r="L18" t="s">
        <v>439</v>
      </c>
      <c r="M18" t="s">
        <v>534</v>
      </c>
      <c r="N18" t="s">
        <v>439</v>
      </c>
      <c r="O18" t="s">
        <v>526</v>
      </c>
      <c r="P18" t="s">
        <v>549</v>
      </c>
      <c r="Q18" t="s">
        <v>592</v>
      </c>
      <c r="R18" t="s">
        <v>593</v>
      </c>
    </row>
    <row r="19">
      <c r="A19" s="5" t="s">
        <v>354</v>
      </c>
      <c r="B19" t="s">
        <v>459</v>
      </c>
      <c r="C19" t="s">
        <v>944</v>
      </c>
      <c r="D19" t="s">
        <v>444</v>
      </c>
      <c r="E19" t="s">
        <v>945</v>
      </c>
      <c r="F19" t="s">
        <v>402</v>
      </c>
      <c r="G19" t="s">
        <v>389</v>
      </c>
      <c r="H19" t="s">
        <v>579</v>
      </c>
      <c r="I19" t="s">
        <v>419</v>
      </c>
      <c r="J19" t="s">
        <v>392</v>
      </c>
      <c r="K19" t="s">
        <v>399</v>
      </c>
      <c r="L19" t="s">
        <v>547</v>
      </c>
      <c r="M19" t="s">
        <v>490</v>
      </c>
      <c r="N19" t="s">
        <v>946</v>
      </c>
      <c r="O19" t="s">
        <v>526</v>
      </c>
      <c r="P19" t="s">
        <v>605</v>
      </c>
      <c r="Q19" t="s">
        <v>761</v>
      </c>
      <c r="R19" t="s">
        <v>522</v>
      </c>
    </row>
    <row r="20">
      <c r="A20" s="5" t="s">
        <v>354</v>
      </c>
      <c r="B20" t="s">
        <v>466</v>
      </c>
      <c r="C20" t="s">
        <v>361</v>
      </c>
      <c r="D20" t="s">
        <v>462</v>
      </c>
      <c r="E20" t="s">
        <v>947</v>
      </c>
      <c r="F20" t="s">
        <v>490</v>
      </c>
      <c r="G20" t="s">
        <v>631</v>
      </c>
      <c r="H20" t="s">
        <v>390</v>
      </c>
      <c r="I20" t="s">
        <v>479</v>
      </c>
      <c r="J20" t="s">
        <v>524</v>
      </c>
      <c r="K20" t="s">
        <v>438</v>
      </c>
      <c r="L20" t="s">
        <v>438</v>
      </c>
      <c r="M20" t="s">
        <v>563</v>
      </c>
      <c r="N20" t="s">
        <v>535</v>
      </c>
      <c r="O20" t="s">
        <v>740</v>
      </c>
      <c r="P20" t="s">
        <v>593</v>
      </c>
      <c r="Q20" t="s">
        <v>604</v>
      </c>
      <c r="R20" t="s">
        <v>605</v>
      </c>
    </row>
    <row r="21">
      <c r="A21" s="5" t="s">
        <v>354</v>
      </c>
      <c r="B21" t="s">
        <v>470</v>
      </c>
      <c r="C21" t="s">
        <v>948</v>
      </c>
      <c r="D21" t="s">
        <v>451</v>
      </c>
      <c r="E21" t="s">
        <v>944</v>
      </c>
      <c r="F21" t="s">
        <v>367</v>
      </c>
      <c r="G21" t="s">
        <v>702</v>
      </c>
      <c r="H21" t="s">
        <v>552</v>
      </c>
      <c r="I21" t="s">
        <v>887</v>
      </c>
      <c r="J21" t="s">
        <v>392</v>
      </c>
      <c r="K21" t="s">
        <v>468</v>
      </c>
      <c r="L21" t="s">
        <v>552</v>
      </c>
      <c r="M21" t="s">
        <v>672</v>
      </c>
      <c r="N21" t="s">
        <v>547</v>
      </c>
      <c r="O21" t="s">
        <v>949</v>
      </c>
      <c r="P21" t="s">
        <v>597</v>
      </c>
      <c r="Q21" t="s">
        <v>575</v>
      </c>
      <c r="R21" t="s">
        <v>522</v>
      </c>
    </row>
    <row r="22">
      <c r="A22" s="5" t="s">
        <v>354</v>
      </c>
      <c r="B22" t="s">
        <v>477</v>
      </c>
      <c r="C22" t="s">
        <v>950</v>
      </c>
      <c r="D22" t="s">
        <v>553</v>
      </c>
      <c r="E22" t="s">
        <v>366</v>
      </c>
      <c r="F22" t="s">
        <v>541</v>
      </c>
      <c r="G22" t="s">
        <v>702</v>
      </c>
      <c r="H22" t="s">
        <v>567</v>
      </c>
      <c r="I22" t="s">
        <v>782</v>
      </c>
      <c r="J22" t="s">
        <v>439</v>
      </c>
      <c r="K22" t="s">
        <v>435</v>
      </c>
      <c r="L22" t="s">
        <v>666</v>
      </c>
      <c r="M22" t="s">
        <v>494</v>
      </c>
      <c r="N22" t="s">
        <v>457</v>
      </c>
      <c r="O22" t="s">
        <v>568</v>
      </c>
      <c r="P22" t="s">
        <v>951</v>
      </c>
      <c r="Q22" t="s">
        <v>526</v>
      </c>
      <c r="R22" t="s">
        <v>549</v>
      </c>
    </row>
    <row r="23">
      <c r="A23" s="5" t="s">
        <v>354</v>
      </c>
      <c r="B23" t="s">
        <v>481</v>
      </c>
      <c r="C23" t="s">
        <v>952</v>
      </c>
      <c r="D23" t="s">
        <v>551</v>
      </c>
      <c r="E23" t="s">
        <v>953</v>
      </c>
      <c r="F23" t="s">
        <v>397</v>
      </c>
      <c r="G23" t="s">
        <v>856</v>
      </c>
      <c r="H23" t="s">
        <v>884</v>
      </c>
      <c r="I23" t="s">
        <v>615</v>
      </c>
      <c r="J23" t="s">
        <v>946</v>
      </c>
      <c r="K23" t="s">
        <v>399</v>
      </c>
      <c r="L23" t="s">
        <v>359</v>
      </c>
      <c r="M23" t="s">
        <v>461</v>
      </c>
      <c r="N23" t="s">
        <v>946</v>
      </c>
      <c r="O23" t="s">
        <v>613</v>
      </c>
      <c r="P23" t="s">
        <v>954</v>
      </c>
      <c r="Q23" t="s">
        <v>613</v>
      </c>
      <c r="R23" t="s">
        <v>614</v>
      </c>
    </row>
    <row r="24">
      <c r="A24" s="5" t="s">
        <v>354</v>
      </c>
      <c r="B24" t="s">
        <v>486</v>
      </c>
      <c r="C24" t="s">
        <v>955</v>
      </c>
      <c r="D24" t="s">
        <v>764</v>
      </c>
      <c r="E24" t="s">
        <v>956</v>
      </c>
      <c r="F24" t="s">
        <v>399</v>
      </c>
      <c r="G24" t="s">
        <v>957</v>
      </c>
      <c r="H24" t="s">
        <v>424</v>
      </c>
      <c r="I24" t="s">
        <v>727</v>
      </c>
      <c r="J24" t="s">
        <v>412</v>
      </c>
      <c r="K24" t="s">
        <v>717</v>
      </c>
      <c r="L24" t="s">
        <v>367</v>
      </c>
      <c r="M24" t="s">
        <v>579</v>
      </c>
      <c r="N24" t="s">
        <v>612</v>
      </c>
      <c r="O24" t="s">
        <v>958</v>
      </c>
      <c r="P24" t="s">
        <v>568</v>
      </c>
      <c r="Q24" t="s">
        <v>805</v>
      </c>
      <c r="R24" t="s">
        <v>959</v>
      </c>
    </row>
    <row r="25">
      <c r="A25" s="5" t="s">
        <v>354</v>
      </c>
      <c r="B25" t="s">
        <v>491</v>
      </c>
      <c r="C25" t="s">
        <v>395</v>
      </c>
      <c r="D25" t="s">
        <v>395</v>
      </c>
      <c r="E25" t="s">
        <v>395</v>
      </c>
      <c r="F25" t="s">
        <v>395</v>
      </c>
      <c r="G25" t="s">
        <v>395</v>
      </c>
      <c r="H25" t="s">
        <v>395</v>
      </c>
      <c r="I25" t="s">
        <v>390</v>
      </c>
      <c r="J25" t="s">
        <v>534</v>
      </c>
      <c r="K25" t="s">
        <v>395</v>
      </c>
      <c r="L25" t="s">
        <v>395</v>
      </c>
      <c r="M25" t="s">
        <v>579</v>
      </c>
      <c r="N25" t="s">
        <v>418</v>
      </c>
      <c r="O25" t="s">
        <v>395</v>
      </c>
      <c r="P25" t="s">
        <v>395</v>
      </c>
      <c r="Q25" t="s">
        <v>395</v>
      </c>
      <c r="R25" t="s">
        <v>395</v>
      </c>
    </row>
    <row r="26">
      <c r="A26" s="5" t="s">
        <v>354</v>
      </c>
      <c r="B26" t="s">
        <v>493</v>
      </c>
      <c r="C26" t="s">
        <v>736</v>
      </c>
      <c r="D26" t="s">
        <v>496</v>
      </c>
      <c r="E26" t="s">
        <v>960</v>
      </c>
      <c r="F26" t="s">
        <v>546</v>
      </c>
      <c r="G26" t="s">
        <v>569</v>
      </c>
      <c r="H26" t="s">
        <v>418</v>
      </c>
      <c r="I26" t="s">
        <v>517</v>
      </c>
      <c r="J26" t="s">
        <v>643</v>
      </c>
      <c r="K26" t="s">
        <v>546</v>
      </c>
      <c r="L26" t="s">
        <v>548</v>
      </c>
      <c r="M26" t="s">
        <v>424</v>
      </c>
      <c r="N26" t="s">
        <v>405</v>
      </c>
      <c r="O26" t="s">
        <v>926</v>
      </c>
      <c r="P26" t="s">
        <v>841</v>
      </c>
      <c r="Q26" t="s">
        <v>526</v>
      </c>
      <c r="R26" t="s">
        <v>961</v>
      </c>
    </row>
    <row r="27">
      <c r="A27" s="5" t="s">
        <v>354</v>
      </c>
      <c r="B27" t="s">
        <v>497</v>
      </c>
      <c r="C27" t="s">
        <v>962</v>
      </c>
      <c r="D27" t="s">
        <v>894</v>
      </c>
      <c r="E27" t="s">
        <v>963</v>
      </c>
      <c r="F27" t="s">
        <v>875</v>
      </c>
      <c r="G27" t="s">
        <v>964</v>
      </c>
      <c r="H27" t="s">
        <v>893</v>
      </c>
      <c r="I27" t="s">
        <v>811</v>
      </c>
      <c r="J27" t="s">
        <v>965</v>
      </c>
      <c r="K27" t="s">
        <v>966</v>
      </c>
      <c r="L27" t="s">
        <v>967</v>
      </c>
      <c r="M27" t="s">
        <v>968</v>
      </c>
      <c r="N27" t="s">
        <v>969</v>
      </c>
      <c r="O27" t="s">
        <v>970</v>
      </c>
      <c r="P27" t="s">
        <v>971</v>
      </c>
      <c r="Q27" t="s">
        <v>972</v>
      </c>
      <c r="R27" t="s">
        <v>973</v>
      </c>
    </row>
    <row r="29">
      <c r="A29" t="s">
        <v>371</v>
      </c>
    </row>
    <row r="30">
      <c r="A30" t="s">
        <v>372</v>
      </c>
    </row>
    <row r="31">
      <c r="A31" t="s">
        <v>528</v>
      </c>
    </row>
    <row r="32">
      <c r="A32" t="s">
        <v>529</v>
      </c>
    </row>
    <row r="33">
      <c r="A33" t="s">
        <v>530</v>
      </c>
    </row>
    <row r="34">
      <c r="A34" t="s">
        <v>354</v>
      </c>
    </row>
    <row r="35">
      <c r="A35" t="s">
        <v>373</v>
      </c>
    </row>
    <row r="36">
      <c r="A36" t="s">
        <v>374</v>
      </c>
    </row>
    <row r="37">
      <c r="A37" t="s">
        <v>531</v>
      </c>
    </row>
    <row r="38">
      <c r="A38" t="s">
        <v>532</v>
      </c>
    </row>
    <row r="39">
      <c r="A39" t="s">
        <v>974</v>
      </c>
    </row>
    <row r="40">
      <c r="A40" t="s">
        <v>624</v>
      </c>
    </row>
    <row r="41">
      <c r="A41" t="s">
        <v>354</v>
      </c>
    </row>
    <row r="42">
      <c r="A42" t="s">
        <v>376</v>
      </c>
    </row>
    <row r="43">
      <c r="A43" t="s">
        <v>506</v>
      </c>
    </row>
    <row r="44">
      <c r="A44" t="s">
        <v>354</v>
      </c>
    </row>
    <row r="45">
      <c r="A45" t="s">
        <v>507</v>
      </c>
    </row>
    <row r="46">
      <c r="A46" t="s">
        <v>508</v>
      </c>
    </row>
  </sheetData>
  <mergeCells count="1">
    <mergeCell ref="A3:R3"/>
  </mergeCells>
  <pageMargins left="0.7" right="0.7" top="0.75" bottom="0.75" header="0.3" footer="0.3"/>
  <pageSetup paperSize="9" orientation="portrait" horizontalDpi="300" verticalDpi="300" r:id="rId2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315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4679</v>
      </c>
      <c r="D4" s="2" t="s">
        <v>4680</v>
      </c>
      <c r="E4" s="2" t="s">
        <v>4681</v>
      </c>
      <c r="F4" s="2" t="s">
        <v>4682</v>
      </c>
    </row>
    <row r="5">
      <c r="A5" s="5" t="s">
        <v>354</v>
      </c>
      <c r="B5" t="s">
        <v>4252</v>
      </c>
      <c r="C5" t="s">
        <v>1290</v>
      </c>
      <c r="D5" t="s">
        <v>1368</v>
      </c>
      <c r="E5" t="s">
        <v>1103</v>
      </c>
      <c r="F5" t="s">
        <v>1066</v>
      </c>
    </row>
    <row r="6">
      <c r="A6" s="5" t="s">
        <v>354</v>
      </c>
      <c r="B6" t="s">
        <v>4257</v>
      </c>
      <c r="C6" t="s">
        <v>1402</v>
      </c>
      <c r="D6" t="s">
        <v>503</v>
      </c>
      <c r="E6" t="s">
        <v>1338</v>
      </c>
      <c r="F6" t="s">
        <v>1273</v>
      </c>
    </row>
    <row r="7">
      <c r="A7" s="5" t="s">
        <v>354</v>
      </c>
      <c r="B7" t="s">
        <v>493</v>
      </c>
      <c r="C7" t="s">
        <v>1389</v>
      </c>
      <c r="D7" t="s">
        <v>1240</v>
      </c>
      <c r="E7" t="s">
        <v>1305</v>
      </c>
      <c r="F7" t="s">
        <v>1165</v>
      </c>
    </row>
    <row r="9">
      <c r="A9" t="s">
        <v>371</v>
      </c>
    </row>
    <row r="10">
      <c r="A10" t="s">
        <v>4683</v>
      </c>
    </row>
    <row r="11">
      <c r="A11" t="s">
        <v>4684</v>
      </c>
    </row>
    <row r="12">
      <c r="A12" t="s">
        <v>354</v>
      </c>
    </row>
    <row r="13">
      <c r="A13" t="s">
        <v>4685</v>
      </c>
    </row>
    <row r="14">
      <c r="A14" t="s">
        <v>4686</v>
      </c>
    </row>
    <row r="15">
      <c r="A15" t="s">
        <v>375</v>
      </c>
    </row>
    <row r="16">
      <c r="A16" t="s">
        <v>354</v>
      </c>
    </row>
    <row r="17">
      <c r="A17" t="s">
        <v>376</v>
      </c>
    </row>
    <row r="18">
      <c r="A18" t="s">
        <v>4630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317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4679</v>
      </c>
      <c r="D4" s="2" t="s">
        <v>4680</v>
      </c>
      <c r="E4" s="2" t="s">
        <v>4681</v>
      </c>
      <c r="F4" s="2" t="s">
        <v>4682</v>
      </c>
    </row>
    <row r="5">
      <c r="A5" s="5" t="s">
        <v>354</v>
      </c>
      <c r="B5" t="s">
        <v>4647</v>
      </c>
      <c r="C5" t="s">
        <v>1389</v>
      </c>
      <c r="D5" t="s">
        <v>1240</v>
      </c>
      <c r="E5" t="s">
        <v>1305</v>
      </c>
      <c r="F5" t="s">
        <v>1165</v>
      </c>
    </row>
    <row r="6">
      <c r="A6" s="5" t="s">
        <v>354</v>
      </c>
      <c r="B6" t="s">
        <v>4648</v>
      </c>
      <c r="C6" t="s">
        <v>1442</v>
      </c>
      <c r="D6" t="s">
        <v>1246</v>
      </c>
      <c r="E6" t="s">
        <v>503</v>
      </c>
      <c r="F6" t="s">
        <v>685</v>
      </c>
    </row>
    <row r="7">
      <c r="A7" s="5" t="s">
        <v>354</v>
      </c>
      <c r="B7" t="s">
        <v>493</v>
      </c>
      <c r="C7" t="s">
        <v>1137</v>
      </c>
      <c r="D7" t="s">
        <v>503</v>
      </c>
      <c r="E7" t="s">
        <v>1360</v>
      </c>
      <c r="F7" t="s">
        <v>1186</v>
      </c>
    </row>
    <row r="9">
      <c r="A9" t="s">
        <v>371</v>
      </c>
    </row>
    <row r="10">
      <c r="A10" t="s">
        <v>4683</v>
      </c>
    </row>
    <row r="11">
      <c r="A11" t="s">
        <v>4684</v>
      </c>
    </row>
    <row r="12">
      <c r="A12" t="s">
        <v>354</v>
      </c>
    </row>
    <row r="13">
      <c r="A13" t="s">
        <v>4685</v>
      </c>
    </row>
    <row r="14">
      <c r="A14" t="s">
        <v>4686</v>
      </c>
    </row>
    <row r="15">
      <c r="A15" t="s">
        <v>4658</v>
      </c>
    </row>
    <row r="16">
      <c r="A16" t="s">
        <v>354</v>
      </c>
    </row>
    <row r="17">
      <c r="A17" t="s">
        <v>376</v>
      </c>
    </row>
    <row r="18">
      <c r="A18" t="s">
        <v>4687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21.71" hidden="0" customWidth="1"/>
    <col min="2" max="2" width="62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  <col min="11" max="11" width="20.71" hidden="0" customWidth="1"/>
    <col min="12" max="12" width="20.71" hidden="0" customWidth="1"/>
    <col min="13" max="13" width="20.71" hidden="0" customWidth="1"/>
    <col min="14" max="14" width="20.71" hidden="0" customWidth="1"/>
  </cols>
  <sheetData>
    <row r="1">
      <c r="A1" s="4" t="s">
        <v>319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  <c r="K3" t="s">
        <v>354</v>
      </c>
      <c r="L3" t="s">
        <v>354</v>
      </c>
      <c r="M3" t="s">
        <v>354</v>
      </c>
      <c r="N3" t="s">
        <v>354</v>
      </c>
    </row>
    <row r="4">
      <c r="A4" s="2" t="s">
        <v>354</v>
      </c>
      <c r="B4" s="2" t="s">
        <v>354</v>
      </c>
      <c r="C4" s="2" t="s">
        <v>4688</v>
      </c>
      <c r="D4" s="2" t="s">
        <v>4689</v>
      </c>
      <c r="E4" s="2" t="s">
        <v>4690</v>
      </c>
      <c r="F4" s="2" t="s">
        <v>4691</v>
      </c>
      <c r="G4" s="2" t="s">
        <v>4692</v>
      </c>
      <c r="H4" s="2" t="s">
        <v>4693</v>
      </c>
      <c r="I4" s="2" t="s">
        <v>4694</v>
      </c>
      <c r="J4" s="2" t="s">
        <v>4695</v>
      </c>
      <c r="K4" s="2" t="s">
        <v>4696</v>
      </c>
      <c r="L4" s="2" t="s">
        <v>4697</v>
      </c>
      <c r="M4" s="2" t="s">
        <v>4698</v>
      </c>
      <c r="N4" s="2" t="s">
        <v>4699</v>
      </c>
    </row>
    <row r="5">
      <c r="A5" s="5" t="s">
        <v>1473</v>
      </c>
      <c r="B5" t="s">
        <v>1494</v>
      </c>
      <c r="C5" t="s">
        <v>1117</v>
      </c>
      <c r="D5" t="s">
        <v>1113</v>
      </c>
      <c r="E5" t="s">
        <v>1077</v>
      </c>
      <c r="F5" t="s">
        <v>1113</v>
      </c>
      <c r="G5" t="s">
        <v>1316</v>
      </c>
      <c r="H5" t="s">
        <v>1505</v>
      </c>
      <c r="I5" t="s">
        <v>619</v>
      </c>
      <c r="J5" t="s">
        <v>1113</v>
      </c>
      <c r="K5" t="s">
        <v>1316</v>
      </c>
      <c r="L5" t="s">
        <v>1505</v>
      </c>
      <c r="M5" t="s">
        <v>1198</v>
      </c>
      <c r="N5" t="s">
        <v>1113</v>
      </c>
    </row>
    <row r="6">
      <c r="A6" s="5" t="s">
        <v>1473</v>
      </c>
      <c r="B6" t="s">
        <v>1478</v>
      </c>
      <c r="C6" t="s">
        <v>1117</v>
      </c>
      <c r="D6" t="s">
        <v>967</v>
      </c>
      <c r="E6" t="s">
        <v>1026</v>
      </c>
      <c r="F6" t="s">
        <v>893</v>
      </c>
      <c r="G6" t="s">
        <v>1197</v>
      </c>
      <c r="H6" t="s">
        <v>813</v>
      </c>
      <c r="I6" t="s">
        <v>1063</v>
      </c>
      <c r="J6" t="s">
        <v>893</v>
      </c>
      <c r="K6" t="s">
        <v>1196</v>
      </c>
      <c r="L6" t="s">
        <v>1070</v>
      </c>
      <c r="M6" t="s">
        <v>499</v>
      </c>
      <c r="N6" t="s">
        <v>620</v>
      </c>
    </row>
    <row r="7">
      <c r="A7" s="5" t="s">
        <v>1473</v>
      </c>
      <c r="B7" t="s">
        <v>4700</v>
      </c>
      <c r="C7" t="s">
        <v>1117</v>
      </c>
      <c r="D7" t="s">
        <v>1059</v>
      </c>
      <c r="E7" t="s">
        <v>1026</v>
      </c>
      <c r="F7" t="s">
        <v>1062</v>
      </c>
      <c r="G7" t="s">
        <v>1075</v>
      </c>
      <c r="H7" t="s">
        <v>1075</v>
      </c>
      <c r="I7" t="s">
        <v>1077</v>
      </c>
      <c r="J7" t="s">
        <v>1062</v>
      </c>
      <c r="K7" t="s">
        <v>1196</v>
      </c>
      <c r="L7" t="s">
        <v>1075</v>
      </c>
      <c r="M7" t="s">
        <v>1025</v>
      </c>
      <c r="N7" t="s">
        <v>1062</v>
      </c>
    </row>
    <row r="8">
      <c r="A8" s="5" t="s">
        <v>1473</v>
      </c>
      <c r="B8" t="s">
        <v>4701</v>
      </c>
      <c r="C8" t="s">
        <v>893</v>
      </c>
      <c r="D8" t="s">
        <v>1155</v>
      </c>
      <c r="E8" t="s">
        <v>1077</v>
      </c>
      <c r="F8" t="s">
        <v>498</v>
      </c>
      <c r="G8" t="s">
        <v>1323</v>
      </c>
      <c r="H8" t="s">
        <v>4702</v>
      </c>
      <c r="I8" t="s">
        <v>1206</v>
      </c>
      <c r="J8" t="s">
        <v>1456</v>
      </c>
      <c r="K8" t="s">
        <v>500</v>
      </c>
      <c r="L8" t="s">
        <v>1441</v>
      </c>
      <c r="M8" t="s">
        <v>4703</v>
      </c>
      <c r="N8" t="s">
        <v>1441</v>
      </c>
    </row>
    <row r="9">
      <c r="A9" s="5" t="s">
        <v>1473</v>
      </c>
      <c r="B9" t="s">
        <v>1474</v>
      </c>
      <c r="C9" t="s">
        <v>1078</v>
      </c>
      <c r="D9" t="s">
        <v>1405</v>
      </c>
      <c r="E9" t="s">
        <v>1231</v>
      </c>
      <c r="F9" t="s">
        <v>1097</v>
      </c>
      <c r="G9" t="s">
        <v>1368</v>
      </c>
      <c r="H9" t="s">
        <v>1291</v>
      </c>
      <c r="I9" t="s">
        <v>874</v>
      </c>
      <c r="J9" t="s">
        <v>1341</v>
      </c>
      <c r="K9" t="s">
        <v>685</v>
      </c>
      <c r="L9" t="s">
        <v>1524</v>
      </c>
      <c r="M9" t="s">
        <v>1337</v>
      </c>
      <c r="N9" t="s">
        <v>1266</v>
      </c>
    </row>
    <row r="10">
      <c r="A10" s="5" t="s">
        <v>1473</v>
      </c>
      <c r="B10" t="s">
        <v>493</v>
      </c>
      <c r="C10" t="s">
        <v>1390</v>
      </c>
      <c r="D10" t="s">
        <v>1188</v>
      </c>
      <c r="E10" t="s">
        <v>1378</v>
      </c>
      <c r="F10" t="s">
        <v>1257</v>
      </c>
      <c r="G10" t="s">
        <v>1209</v>
      </c>
      <c r="H10" t="s">
        <v>4704</v>
      </c>
      <c r="I10" t="s">
        <v>1104</v>
      </c>
      <c r="J10" t="s">
        <v>1122</v>
      </c>
      <c r="K10" t="s">
        <v>1307</v>
      </c>
      <c r="L10" t="s">
        <v>1297</v>
      </c>
      <c r="M10" t="s">
        <v>1352</v>
      </c>
      <c r="N10" t="s">
        <v>4705</v>
      </c>
    </row>
    <row r="11">
      <c r="A11" s="5" t="s">
        <v>1480</v>
      </c>
      <c r="B11" t="s">
        <v>4706</v>
      </c>
      <c r="C11" t="s">
        <v>1429</v>
      </c>
      <c r="D11" t="s">
        <v>1113</v>
      </c>
      <c r="E11" t="s">
        <v>1026</v>
      </c>
      <c r="F11" t="s">
        <v>1120</v>
      </c>
      <c r="G11" t="s">
        <v>964</v>
      </c>
      <c r="H11" t="s">
        <v>1505</v>
      </c>
      <c r="I11" t="s">
        <v>501</v>
      </c>
      <c r="J11" t="s">
        <v>1496</v>
      </c>
      <c r="K11" t="s">
        <v>1064</v>
      </c>
      <c r="L11" t="s">
        <v>1505</v>
      </c>
      <c r="M11" t="s">
        <v>967</v>
      </c>
      <c r="N11" t="s">
        <v>1505</v>
      </c>
    </row>
    <row r="12">
      <c r="A12" s="5" t="s">
        <v>1480</v>
      </c>
      <c r="B12" t="s">
        <v>4707</v>
      </c>
      <c r="C12" t="s">
        <v>1429</v>
      </c>
      <c r="D12" t="s">
        <v>1059</v>
      </c>
      <c r="E12" t="s">
        <v>1231</v>
      </c>
      <c r="F12" t="s">
        <v>1113</v>
      </c>
      <c r="G12" t="s">
        <v>1064</v>
      </c>
      <c r="H12" t="s">
        <v>1113</v>
      </c>
      <c r="I12" t="s">
        <v>1121</v>
      </c>
      <c r="J12" t="s">
        <v>1113</v>
      </c>
      <c r="K12" t="s">
        <v>1081</v>
      </c>
      <c r="L12" t="s">
        <v>1505</v>
      </c>
      <c r="M12" t="s">
        <v>891</v>
      </c>
      <c r="N12" t="s">
        <v>1113</v>
      </c>
    </row>
    <row r="13">
      <c r="A13" s="5" t="s">
        <v>1480</v>
      </c>
      <c r="B13" t="s">
        <v>4708</v>
      </c>
      <c r="C13" t="s">
        <v>1323</v>
      </c>
      <c r="D13" t="s">
        <v>1113</v>
      </c>
      <c r="E13" t="s">
        <v>1160</v>
      </c>
      <c r="F13" t="s">
        <v>1113</v>
      </c>
      <c r="G13" t="s">
        <v>964</v>
      </c>
      <c r="H13" t="s">
        <v>1316</v>
      </c>
      <c r="I13" t="s">
        <v>875</v>
      </c>
      <c r="J13" t="s">
        <v>1113</v>
      </c>
      <c r="K13" t="s">
        <v>1232</v>
      </c>
      <c r="L13" t="s">
        <v>1316</v>
      </c>
      <c r="M13" t="s">
        <v>1061</v>
      </c>
      <c r="N13" t="s">
        <v>1113</v>
      </c>
    </row>
    <row r="14">
      <c r="A14" s="5" t="s">
        <v>1480</v>
      </c>
      <c r="B14" t="s">
        <v>1483</v>
      </c>
      <c r="C14" t="s">
        <v>1113</v>
      </c>
      <c r="D14" t="s">
        <v>1129</v>
      </c>
      <c r="E14" t="s">
        <v>1113</v>
      </c>
      <c r="F14" t="s">
        <v>1113</v>
      </c>
      <c r="G14" t="s">
        <v>1319</v>
      </c>
      <c r="H14" t="s">
        <v>1496</v>
      </c>
      <c r="I14" t="s">
        <v>1113</v>
      </c>
      <c r="J14" t="s">
        <v>1113</v>
      </c>
      <c r="K14" t="s">
        <v>1201</v>
      </c>
      <c r="L14" t="s">
        <v>1505</v>
      </c>
      <c r="M14" t="s">
        <v>1113</v>
      </c>
      <c r="N14" t="s">
        <v>1113</v>
      </c>
    </row>
    <row r="15">
      <c r="A15" s="5" t="s">
        <v>1480</v>
      </c>
      <c r="B15" t="s">
        <v>1484</v>
      </c>
      <c r="C15" t="s">
        <v>1025</v>
      </c>
      <c r="D15" t="s">
        <v>1129</v>
      </c>
      <c r="E15" t="s">
        <v>1232</v>
      </c>
      <c r="F15" t="s">
        <v>1113</v>
      </c>
      <c r="G15" t="s">
        <v>1488</v>
      </c>
      <c r="H15" t="s">
        <v>1505</v>
      </c>
      <c r="I15" t="s">
        <v>1513</v>
      </c>
      <c r="J15" t="s">
        <v>1496</v>
      </c>
      <c r="K15" t="s">
        <v>1125</v>
      </c>
      <c r="L15" t="s">
        <v>1130</v>
      </c>
      <c r="M15" t="s">
        <v>969</v>
      </c>
      <c r="N15" t="s">
        <v>1496</v>
      </c>
    </row>
    <row r="16">
      <c r="A16" s="5" t="s">
        <v>1480</v>
      </c>
      <c r="B16" t="s">
        <v>4709</v>
      </c>
      <c r="C16" t="s">
        <v>1436</v>
      </c>
      <c r="D16" t="s">
        <v>619</v>
      </c>
      <c r="E16" t="s">
        <v>1352</v>
      </c>
      <c r="F16" t="s">
        <v>1072</v>
      </c>
      <c r="G16" t="s">
        <v>1260</v>
      </c>
      <c r="H16" t="s">
        <v>1025</v>
      </c>
      <c r="I16" t="s">
        <v>1383</v>
      </c>
      <c r="J16" t="s">
        <v>1129</v>
      </c>
      <c r="K16" t="s">
        <v>4595</v>
      </c>
      <c r="L16" t="s">
        <v>1072</v>
      </c>
      <c r="M16" t="s">
        <v>1386</v>
      </c>
      <c r="N16" t="s">
        <v>1125</v>
      </c>
    </row>
    <row r="17">
      <c r="A17" s="5" t="s">
        <v>1480</v>
      </c>
      <c r="B17" t="s">
        <v>493</v>
      </c>
      <c r="C17" t="s">
        <v>1324</v>
      </c>
      <c r="D17" t="s">
        <v>1141</v>
      </c>
      <c r="E17" t="s">
        <v>922</v>
      </c>
      <c r="F17" t="s">
        <v>1108</v>
      </c>
      <c r="G17" t="s">
        <v>1187</v>
      </c>
      <c r="H17" t="s">
        <v>662</v>
      </c>
      <c r="I17" t="s">
        <v>4710</v>
      </c>
      <c r="J17" t="s">
        <v>1120</v>
      </c>
      <c r="K17" t="s">
        <v>4711</v>
      </c>
      <c r="L17" t="s">
        <v>1261</v>
      </c>
      <c r="M17" t="s">
        <v>4712</v>
      </c>
      <c r="N17" t="s">
        <v>1513</v>
      </c>
    </row>
    <row r="18">
      <c r="A18" s="5" t="s">
        <v>1492</v>
      </c>
      <c r="B18" t="s">
        <v>493</v>
      </c>
      <c r="C18" t="s">
        <v>1251</v>
      </c>
      <c r="D18" t="s">
        <v>1153</v>
      </c>
      <c r="E18" t="s">
        <v>1231</v>
      </c>
      <c r="F18" t="s">
        <v>4713</v>
      </c>
      <c r="G18" t="s">
        <v>1177</v>
      </c>
      <c r="H18" t="s">
        <v>4714</v>
      </c>
      <c r="I18" t="s">
        <v>1131</v>
      </c>
      <c r="J18" t="s">
        <v>1192</v>
      </c>
      <c r="K18" t="s">
        <v>1423</v>
      </c>
      <c r="L18" t="s">
        <v>4715</v>
      </c>
      <c r="M18" t="s">
        <v>1305</v>
      </c>
      <c r="N18" t="s">
        <v>1321</v>
      </c>
    </row>
    <row r="19">
      <c r="A19" s="5" t="s">
        <v>354</v>
      </c>
      <c r="B19" t="s">
        <v>493</v>
      </c>
      <c r="C19" t="s">
        <v>440</v>
      </c>
      <c r="D19" t="s">
        <v>440</v>
      </c>
      <c r="E19" t="s">
        <v>440</v>
      </c>
      <c r="F19" t="s">
        <v>440</v>
      </c>
      <c r="G19" t="s">
        <v>440</v>
      </c>
      <c r="H19" t="s">
        <v>440</v>
      </c>
      <c r="I19" t="s">
        <v>440</v>
      </c>
      <c r="J19" t="s">
        <v>440</v>
      </c>
      <c r="K19" t="s">
        <v>440</v>
      </c>
      <c r="L19" t="s">
        <v>440</v>
      </c>
      <c r="M19" t="s">
        <v>440</v>
      </c>
      <c r="N19" t="s">
        <v>440</v>
      </c>
    </row>
    <row r="21">
      <c r="A21" t="s">
        <v>371</v>
      </c>
    </row>
    <row r="22">
      <c r="A22" t="s">
        <v>4630</v>
      </c>
    </row>
    <row r="23">
      <c r="A23" t="s">
        <v>4716</v>
      </c>
    </row>
    <row r="24">
      <c r="A24" t="s">
        <v>4717</v>
      </c>
    </row>
    <row r="25">
      <c r="A25" t="s">
        <v>354</v>
      </c>
    </row>
    <row r="26">
      <c r="A26" t="s">
        <v>373</v>
      </c>
    </row>
    <row r="27">
      <c r="A27" t="s">
        <v>4718</v>
      </c>
    </row>
    <row r="28">
      <c r="A28" t="s">
        <v>544</v>
      </c>
    </row>
    <row r="29">
      <c r="A29" t="s">
        <v>354</v>
      </c>
    </row>
    <row r="30">
      <c r="A30" t="s">
        <v>376</v>
      </c>
    </row>
    <row r="31">
      <c r="A31" t="s">
        <v>4719</v>
      </c>
    </row>
    <row r="32">
      <c r="A32" t="s">
        <v>4720</v>
      </c>
    </row>
  </sheetData>
  <mergeCells count="4">
    <mergeCell ref="A3:N3"/>
    <mergeCell ref="A11:A17"/>
    <mergeCell ref="A18:A18"/>
    <mergeCell ref="A5:A10"/>
  </mergeCells>
  <pageMargins left="0.7" right="0.7" top="0.75" bottom="0.75" header="0.3" footer="0.3"/>
  <pageSetup paperSize="9" orientation="portrait" horizontalDpi="300" verticalDpi="300"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21.71" hidden="0" customWidth="1"/>
    <col min="2" max="2" width="62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  <col min="11" max="11" width="20.71" hidden="0" customWidth="1"/>
    <col min="12" max="12" width="20.71" hidden="0" customWidth="1"/>
    <col min="13" max="13" width="20.71" hidden="0" customWidth="1"/>
    <col min="14" max="14" width="20.71" hidden="0" customWidth="1"/>
  </cols>
  <sheetData>
    <row r="1">
      <c r="A1" s="4" t="s">
        <v>321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  <c r="K3" t="s">
        <v>354</v>
      </c>
      <c r="L3" t="s">
        <v>354</v>
      </c>
      <c r="M3" t="s">
        <v>354</v>
      </c>
      <c r="N3" t="s">
        <v>354</v>
      </c>
    </row>
    <row r="4">
      <c r="A4" s="2" t="s">
        <v>354</v>
      </c>
      <c r="B4" s="2" t="s">
        <v>354</v>
      </c>
      <c r="C4" s="2" t="s">
        <v>4721</v>
      </c>
      <c r="D4" s="2" t="s">
        <v>4722</v>
      </c>
      <c r="E4" s="2" t="s">
        <v>4723</v>
      </c>
      <c r="F4" s="2" t="s">
        <v>4724</v>
      </c>
      <c r="G4" s="2" t="s">
        <v>4725</v>
      </c>
      <c r="H4" s="2" t="s">
        <v>4726</v>
      </c>
      <c r="I4" s="2" t="s">
        <v>4727</v>
      </c>
      <c r="J4" s="2" t="s">
        <v>4728</v>
      </c>
      <c r="K4" s="2" t="s">
        <v>4696</v>
      </c>
      <c r="L4" s="2" t="s">
        <v>4697</v>
      </c>
      <c r="M4" s="2" t="s">
        <v>4698</v>
      </c>
      <c r="N4" s="2" t="s">
        <v>4699</v>
      </c>
    </row>
    <row r="5">
      <c r="A5" s="5" t="s">
        <v>1473</v>
      </c>
      <c r="B5" t="s">
        <v>1494</v>
      </c>
      <c r="C5" t="s">
        <v>1316</v>
      </c>
      <c r="D5" t="s">
        <v>1505</v>
      </c>
      <c r="E5" t="s">
        <v>1198</v>
      </c>
      <c r="F5" t="s">
        <v>1113</v>
      </c>
      <c r="G5" t="s">
        <v>1505</v>
      </c>
      <c r="H5" t="s">
        <v>1113</v>
      </c>
      <c r="I5" t="s">
        <v>1129</v>
      </c>
      <c r="J5" t="s">
        <v>1113</v>
      </c>
      <c r="K5" t="s">
        <v>1488</v>
      </c>
      <c r="L5" t="s">
        <v>1505</v>
      </c>
      <c r="M5" t="s">
        <v>1317</v>
      </c>
      <c r="N5" t="s">
        <v>1113</v>
      </c>
    </row>
    <row r="6">
      <c r="A6" s="5" t="s">
        <v>1473</v>
      </c>
      <c r="B6" t="s">
        <v>1478</v>
      </c>
      <c r="C6" t="s">
        <v>1196</v>
      </c>
      <c r="D6" t="s">
        <v>1070</v>
      </c>
      <c r="E6" t="s">
        <v>499</v>
      </c>
      <c r="F6" t="s">
        <v>620</v>
      </c>
      <c r="G6" t="s">
        <v>1113</v>
      </c>
      <c r="H6" t="s">
        <v>1113</v>
      </c>
      <c r="I6" t="s">
        <v>1488</v>
      </c>
      <c r="J6" t="s">
        <v>1079</v>
      </c>
      <c r="K6" t="s">
        <v>1316</v>
      </c>
      <c r="L6" t="s">
        <v>813</v>
      </c>
      <c r="M6" t="s">
        <v>1070</v>
      </c>
      <c r="N6" t="s">
        <v>968</v>
      </c>
    </row>
    <row r="7">
      <c r="A7" s="5" t="s">
        <v>1473</v>
      </c>
      <c r="B7" t="s">
        <v>4700</v>
      </c>
      <c r="C7" t="s">
        <v>1196</v>
      </c>
      <c r="D7" t="s">
        <v>1075</v>
      </c>
      <c r="E7" t="s">
        <v>1025</v>
      </c>
      <c r="F7" t="s">
        <v>1062</v>
      </c>
      <c r="G7" t="s">
        <v>1505</v>
      </c>
      <c r="H7" t="s">
        <v>1120</v>
      </c>
      <c r="I7" t="s">
        <v>1488</v>
      </c>
      <c r="J7" t="s">
        <v>1316</v>
      </c>
      <c r="K7" t="s">
        <v>1201</v>
      </c>
      <c r="L7" t="s">
        <v>1075</v>
      </c>
      <c r="M7" t="s">
        <v>1062</v>
      </c>
      <c r="N7" t="s">
        <v>1317</v>
      </c>
    </row>
    <row r="8">
      <c r="A8" s="5" t="s">
        <v>1473</v>
      </c>
      <c r="B8" t="s">
        <v>4701</v>
      </c>
      <c r="C8" t="s">
        <v>500</v>
      </c>
      <c r="D8" t="s">
        <v>1441</v>
      </c>
      <c r="E8" t="s">
        <v>4703</v>
      </c>
      <c r="F8" t="s">
        <v>1441</v>
      </c>
      <c r="G8" t="s">
        <v>1125</v>
      </c>
      <c r="H8" t="s">
        <v>969</v>
      </c>
      <c r="I8" t="s">
        <v>874</v>
      </c>
      <c r="J8" t="s">
        <v>1414</v>
      </c>
      <c r="K8" t="s">
        <v>685</v>
      </c>
      <c r="L8" t="s">
        <v>1275</v>
      </c>
      <c r="M8" t="s">
        <v>498</v>
      </c>
      <c r="N8" t="s">
        <v>1093</v>
      </c>
    </row>
    <row r="9">
      <c r="A9" s="5" t="s">
        <v>1473</v>
      </c>
      <c r="B9" t="s">
        <v>1474</v>
      </c>
      <c r="C9" t="s">
        <v>685</v>
      </c>
      <c r="D9" t="s">
        <v>1524</v>
      </c>
      <c r="E9" t="s">
        <v>1337</v>
      </c>
      <c r="F9" t="s">
        <v>1266</v>
      </c>
      <c r="G9" t="s">
        <v>1219</v>
      </c>
      <c r="H9" t="s">
        <v>1436</v>
      </c>
      <c r="I9" t="s">
        <v>1398</v>
      </c>
      <c r="J9" t="s">
        <v>1424</v>
      </c>
      <c r="K9" t="s">
        <v>1361</v>
      </c>
      <c r="L9" t="s">
        <v>963</v>
      </c>
      <c r="M9" t="s">
        <v>890</v>
      </c>
      <c r="N9" t="s">
        <v>1218</v>
      </c>
    </row>
    <row r="10">
      <c r="A10" s="5" t="s">
        <v>1473</v>
      </c>
      <c r="B10" t="s">
        <v>493</v>
      </c>
      <c r="C10" t="s">
        <v>1307</v>
      </c>
      <c r="D10" t="s">
        <v>1297</v>
      </c>
      <c r="E10" t="s">
        <v>1352</v>
      </c>
      <c r="F10" t="s">
        <v>4705</v>
      </c>
      <c r="G10" t="s">
        <v>1178</v>
      </c>
      <c r="H10" t="s">
        <v>1147</v>
      </c>
      <c r="I10" t="s">
        <v>2876</v>
      </c>
      <c r="J10" t="s">
        <v>4729</v>
      </c>
      <c r="K10" t="s">
        <v>1222</v>
      </c>
      <c r="L10" t="s">
        <v>1158</v>
      </c>
      <c r="M10" t="s">
        <v>1250</v>
      </c>
      <c r="N10" t="s">
        <v>1158</v>
      </c>
    </row>
    <row r="11">
      <c r="A11" s="5" t="s">
        <v>1480</v>
      </c>
      <c r="B11" t="s">
        <v>4706</v>
      </c>
      <c r="C11" t="s">
        <v>1064</v>
      </c>
      <c r="D11" t="s">
        <v>1505</v>
      </c>
      <c r="E11" t="s">
        <v>967</v>
      </c>
      <c r="F11" t="s">
        <v>1505</v>
      </c>
      <c r="G11" t="s">
        <v>1237</v>
      </c>
      <c r="H11" t="s">
        <v>812</v>
      </c>
      <c r="I11" t="s">
        <v>1160</v>
      </c>
      <c r="J11" t="s">
        <v>1072</v>
      </c>
      <c r="K11" t="s">
        <v>1066</v>
      </c>
      <c r="L11" t="s">
        <v>1316</v>
      </c>
      <c r="M11" t="s">
        <v>1146</v>
      </c>
      <c r="N11" t="s">
        <v>1117</v>
      </c>
    </row>
    <row r="12">
      <c r="A12" s="5" t="s">
        <v>1480</v>
      </c>
      <c r="B12" t="s">
        <v>4707</v>
      </c>
      <c r="C12" t="s">
        <v>1081</v>
      </c>
      <c r="D12" t="s">
        <v>1505</v>
      </c>
      <c r="E12" t="s">
        <v>891</v>
      </c>
      <c r="F12" t="s">
        <v>1113</v>
      </c>
      <c r="G12" t="s">
        <v>1341</v>
      </c>
      <c r="H12" t="s">
        <v>1317</v>
      </c>
      <c r="I12" t="s">
        <v>687</v>
      </c>
      <c r="J12" t="s">
        <v>1113</v>
      </c>
      <c r="K12" t="s">
        <v>1232</v>
      </c>
      <c r="L12" t="s">
        <v>1130</v>
      </c>
      <c r="M12" t="s">
        <v>1078</v>
      </c>
      <c r="N12" t="s">
        <v>1113</v>
      </c>
    </row>
    <row r="13">
      <c r="A13" s="5" t="s">
        <v>1480</v>
      </c>
      <c r="B13" t="s">
        <v>4708</v>
      </c>
      <c r="C13" t="s">
        <v>1232</v>
      </c>
      <c r="D13" t="s">
        <v>1316</v>
      </c>
      <c r="E13" t="s">
        <v>1061</v>
      </c>
      <c r="F13" t="s">
        <v>1113</v>
      </c>
      <c r="G13" t="s">
        <v>1178</v>
      </c>
      <c r="H13" t="s">
        <v>814</v>
      </c>
      <c r="I13" t="s">
        <v>874</v>
      </c>
      <c r="J13" t="s">
        <v>1113</v>
      </c>
      <c r="K13" t="s">
        <v>1098</v>
      </c>
      <c r="L13" t="s">
        <v>1129</v>
      </c>
      <c r="M13" t="s">
        <v>1298</v>
      </c>
      <c r="N13" t="s">
        <v>1113</v>
      </c>
    </row>
    <row r="14">
      <c r="A14" s="5" t="s">
        <v>1480</v>
      </c>
      <c r="B14" t="s">
        <v>1483</v>
      </c>
      <c r="C14" t="s">
        <v>1201</v>
      </c>
      <c r="D14" t="s">
        <v>1505</v>
      </c>
      <c r="E14" t="s">
        <v>1113</v>
      </c>
      <c r="F14" t="s">
        <v>1113</v>
      </c>
      <c r="G14" t="s">
        <v>1319</v>
      </c>
      <c r="H14" t="s">
        <v>1113</v>
      </c>
      <c r="I14" t="s">
        <v>1113</v>
      </c>
      <c r="J14" t="s">
        <v>1113</v>
      </c>
      <c r="K14" t="s">
        <v>1129</v>
      </c>
      <c r="L14" t="s">
        <v>1505</v>
      </c>
      <c r="M14" t="s">
        <v>1113</v>
      </c>
      <c r="N14" t="s">
        <v>1113</v>
      </c>
    </row>
    <row r="15">
      <c r="A15" s="5" t="s">
        <v>1480</v>
      </c>
      <c r="B15" t="s">
        <v>1484</v>
      </c>
      <c r="C15" t="s">
        <v>1125</v>
      </c>
      <c r="D15" t="s">
        <v>1130</v>
      </c>
      <c r="E15" t="s">
        <v>969</v>
      </c>
      <c r="F15" t="s">
        <v>1496</v>
      </c>
      <c r="G15" t="s">
        <v>1117</v>
      </c>
      <c r="H15" t="s">
        <v>1113</v>
      </c>
      <c r="I15" t="s">
        <v>1113</v>
      </c>
      <c r="J15" t="s">
        <v>1113</v>
      </c>
      <c r="K15" t="s">
        <v>1129</v>
      </c>
      <c r="L15" t="s">
        <v>1130</v>
      </c>
      <c r="M15" t="s">
        <v>1080</v>
      </c>
      <c r="N15" t="s">
        <v>1496</v>
      </c>
    </row>
    <row r="16">
      <c r="A16" s="5" t="s">
        <v>1480</v>
      </c>
      <c r="B16" t="s">
        <v>4709</v>
      </c>
      <c r="C16" t="s">
        <v>4595</v>
      </c>
      <c r="D16" t="s">
        <v>1072</v>
      </c>
      <c r="E16" t="s">
        <v>1386</v>
      </c>
      <c r="F16" t="s">
        <v>1125</v>
      </c>
      <c r="G16" t="s">
        <v>1461</v>
      </c>
      <c r="H16" t="s">
        <v>1071</v>
      </c>
      <c r="I16" t="s">
        <v>1177</v>
      </c>
      <c r="J16" t="s">
        <v>662</v>
      </c>
      <c r="K16" t="s">
        <v>4730</v>
      </c>
      <c r="L16" t="s">
        <v>1077</v>
      </c>
      <c r="M16" t="s">
        <v>1467</v>
      </c>
      <c r="N16" t="s">
        <v>1197</v>
      </c>
    </row>
    <row r="17">
      <c r="A17" s="5" t="s">
        <v>1480</v>
      </c>
      <c r="B17" t="s">
        <v>493</v>
      </c>
      <c r="C17" t="s">
        <v>4711</v>
      </c>
      <c r="D17" t="s">
        <v>1261</v>
      </c>
      <c r="E17" t="s">
        <v>4712</v>
      </c>
      <c r="F17" t="s">
        <v>1513</v>
      </c>
      <c r="G17" t="s">
        <v>4731</v>
      </c>
      <c r="H17" t="s">
        <v>1338</v>
      </c>
      <c r="I17" t="s">
        <v>1099</v>
      </c>
      <c r="J17" t="s">
        <v>1066</v>
      </c>
      <c r="K17" t="s">
        <v>1268</v>
      </c>
      <c r="L17" t="s">
        <v>1141</v>
      </c>
      <c r="M17" t="s">
        <v>1321</v>
      </c>
      <c r="N17" t="s">
        <v>1060</v>
      </c>
    </row>
    <row r="18">
      <c r="A18" s="5" t="s">
        <v>1492</v>
      </c>
      <c r="B18" t="s">
        <v>493</v>
      </c>
      <c r="C18" t="s">
        <v>1423</v>
      </c>
      <c r="D18" t="s">
        <v>4715</v>
      </c>
      <c r="E18" t="s">
        <v>1305</v>
      </c>
      <c r="F18" t="s">
        <v>1321</v>
      </c>
      <c r="G18" t="s">
        <v>4547</v>
      </c>
      <c r="H18" t="s">
        <v>2949</v>
      </c>
      <c r="I18" t="s">
        <v>1137</v>
      </c>
      <c r="J18" t="s">
        <v>4676</v>
      </c>
      <c r="K18" t="s">
        <v>1465</v>
      </c>
      <c r="L18" t="s">
        <v>4715</v>
      </c>
      <c r="M18" t="s">
        <v>1206</v>
      </c>
      <c r="N18" t="s">
        <v>1321</v>
      </c>
    </row>
    <row r="19">
      <c r="A19" s="5" t="s">
        <v>354</v>
      </c>
      <c r="B19" t="s">
        <v>493</v>
      </c>
      <c r="C19" t="s">
        <v>440</v>
      </c>
      <c r="D19" t="s">
        <v>440</v>
      </c>
      <c r="E19" t="s">
        <v>440</v>
      </c>
      <c r="F19" t="s">
        <v>440</v>
      </c>
      <c r="G19" t="s">
        <v>440</v>
      </c>
      <c r="H19" t="s">
        <v>440</v>
      </c>
      <c r="I19" t="s">
        <v>440</v>
      </c>
      <c r="J19" t="s">
        <v>440</v>
      </c>
      <c r="K19" t="s">
        <v>440</v>
      </c>
      <c r="L19" t="s">
        <v>440</v>
      </c>
      <c r="M19" t="s">
        <v>440</v>
      </c>
      <c r="N19" t="s">
        <v>440</v>
      </c>
    </row>
    <row r="21">
      <c r="A21" t="s">
        <v>371</v>
      </c>
    </row>
    <row r="22">
      <c r="A22" t="s">
        <v>4687</v>
      </c>
    </row>
    <row r="23">
      <c r="A23" t="s">
        <v>4716</v>
      </c>
    </row>
    <row r="24">
      <c r="A24" t="s">
        <v>4717</v>
      </c>
    </row>
    <row r="25">
      <c r="A25" t="s">
        <v>354</v>
      </c>
    </row>
    <row r="26">
      <c r="A26" t="s">
        <v>373</v>
      </c>
    </row>
    <row r="27">
      <c r="A27" t="s">
        <v>4718</v>
      </c>
    </row>
    <row r="28">
      <c r="A28" t="s">
        <v>4652</v>
      </c>
    </row>
    <row r="29">
      <c r="A29" t="s">
        <v>354</v>
      </c>
    </row>
    <row r="30">
      <c r="A30" t="s">
        <v>376</v>
      </c>
    </row>
    <row r="31">
      <c r="A31" t="s">
        <v>4719</v>
      </c>
    </row>
    <row r="32">
      <c r="A32" t="s">
        <v>4720</v>
      </c>
    </row>
  </sheetData>
  <mergeCells count="4">
    <mergeCell ref="A3:N3"/>
    <mergeCell ref="A11:A17"/>
    <mergeCell ref="A18:A18"/>
    <mergeCell ref="A5:A10"/>
  </mergeCells>
  <pageMargins left="0.7" right="0.7" top="0.75" bottom="0.75" header="0.3" footer="0.3"/>
  <pageSetup paperSize="9" orientation="portrait" horizontalDpi="300" verticalDpi="300"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21.71" hidden="0" customWidth="1"/>
    <col min="2" max="2" width="62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  <col min="11" max="11" width="20.71" hidden="0" customWidth="1"/>
    <col min="12" max="12" width="20.71" hidden="0" customWidth="1"/>
    <col min="13" max="13" width="20.71" hidden="0" customWidth="1"/>
    <col min="14" max="14" width="20.71" hidden="0" customWidth="1"/>
  </cols>
  <sheetData>
    <row r="1">
      <c r="A1" s="4" t="s">
        <v>323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  <c r="K3" t="s">
        <v>354</v>
      </c>
      <c r="L3" t="s">
        <v>354</v>
      </c>
      <c r="M3" t="s">
        <v>354</v>
      </c>
      <c r="N3" t="s">
        <v>354</v>
      </c>
    </row>
    <row r="4">
      <c r="A4" s="2" t="s">
        <v>354</v>
      </c>
      <c r="B4" s="2" t="s">
        <v>354</v>
      </c>
      <c r="C4" s="2" t="s">
        <v>4688</v>
      </c>
      <c r="D4" s="2" t="s">
        <v>4689</v>
      </c>
      <c r="E4" s="2" t="s">
        <v>4690</v>
      </c>
      <c r="F4" s="2" t="s">
        <v>4691</v>
      </c>
      <c r="G4" s="2" t="s">
        <v>4692</v>
      </c>
      <c r="H4" s="2" t="s">
        <v>4693</v>
      </c>
      <c r="I4" s="2" t="s">
        <v>4694</v>
      </c>
      <c r="J4" s="2" t="s">
        <v>4695</v>
      </c>
      <c r="K4" s="2" t="s">
        <v>4696</v>
      </c>
      <c r="L4" s="2" t="s">
        <v>4697</v>
      </c>
      <c r="M4" s="2" t="s">
        <v>4698</v>
      </c>
      <c r="N4" s="2" t="s">
        <v>4699</v>
      </c>
    </row>
    <row r="5">
      <c r="A5" s="5" t="s">
        <v>1473</v>
      </c>
      <c r="B5" t="s">
        <v>1494</v>
      </c>
      <c r="C5" t="s">
        <v>1075</v>
      </c>
      <c r="D5" t="s">
        <v>1113</v>
      </c>
      <c r="E5" t="s">
        <v>1113</v>
      </c>
      <c r="F5" t="s">
        <v>1113</v>
      </c>
      <c r="G5" t="s">
        <v>1059</v>
      </c>
      <c r="H5" t="s">
        <v>1113</v>
      </c>
      <c r="I5" t="s">
        <v>686</v>
      </c>
      <c r="J5" t="s">
        <v>1113</v>
      </c>
      <c r="K5" t="s">
        <v>1197</v>
      </c>
      <c r="L5" t="s">
        <v>1113</v>
      </c>
      <c r="M5" t="s">
        <v>813</v>
      </c>
      <c r="N5" t="s">
        <v>1113</v>
      </c>
    </row>
    <row r="6">
      <c r="A6" s="5" t="s">
        <v>1473</v>
      </c>
      <c r="B6" t="s">
        <v>1478</v>
      </c>
      <c r="C6" t="s">
        <v>1113</v>
      </c>
      <c r="D6" t="s">
        <v>1081</v>
      </c>
      <c r="E6" t="s">
        <v>1077</v>
      </c>
      <c r="F6" t="s">
        <v>1317</v>
      </c>
      <c r="G6" t="s">
        <v>1059</v>
      </c>
      <c r="H6" t="s">
        <v>662</v>
      </c>
      <c r="I6" t="s">
        <v>1237</v>
      </c>
      <c r="J6" t="s">
        <v>1237</v>
      </c>
      <c r="K6" t="s">
        <v>1120</v>
      </c>
      <c r="L6" t="s">
        <v>875</v>
      </c>
      <c r="M6" t="s">
        <v>3939</v>
      </c>
      <c r="N6" t="s">
        <v>1061</v>
      </c>
    </row>
    <row r="7">
      <c r="A7" s="5" t="s">
        <v>1473</v>
      </c>
      <c r="B7" t="s">
        <v>4700</v>
      </c>
      <c r="C7" t="s">
        <v>1075</v>
      </c>
      <c r="D7" t="s">
        <v>812</v>
      </c>
      <c r="E7" t="s">
        <v>1113</v>
      </c>
      <c r="F7" t="s">
        <v>1113</v>
      </c>
      <c r="G7" t="s">
        <v>1129</v>
      </c>
      <c r="H7" t="s">
        <v>662</v>
      </c>
      <c r="I7" t="s">
        <v>1317</v>
      </c>
      <c r="J7" t="s">
        <v>501</v>
      </c>
      <c r="K7" t="s">
        <v>1120</v>
      </c>
      <c r="L7" t="s">
        <v>1261</v>
      </c>
      <c r="M7" t="s">
        <v>1196</v>
      </c>
      <c r="N7" t="s">
        <v>876</v>
      </c>
    </row>
    <row r="8">
      <c r="A8" s="5" t="s">
        <v>1473</v>
      </c>
      <c r="B8" t="s">
        <v>4701</v>
      </c>
      <c r="C8" t="s">
        <v>1075</v>
      </c>
      <c r="D8" t="s">
        <v>619</v>
      </c>
      <c r="E8" t="s">
        <v>1077</v>
      </c>
      <c r="F8" t="s">
        <v>1022</v>
      </c>
      <c r="G8" t="s">
        <v>1429</v>
      </c>
      <c r="H8" t="s">
        <v>4677</v>
      </c>
      <c r="I8" t="s">
        <v>1219</v>
      </c>
      <c r="J8" t="s">
        <v>1264</v>
      </c>
      <c r="K8" t="s">
        <v>1023</v>
      </c>
      <c r="L8" t="s">
        <v>1455</v>
      </c>
      <c r="M8" t="s">
        <v>1362</v>
      </c>
      <c r="N8" t="s">
        <v>2850</v>
      </c>
    </row>
    <row r="9">
      <c r="A9" s="5" t="s">
        <v>1473</v>
      </c>
      <c r="B9" t="s">
        <v>1474</v>
      </c>
      <c r="C9" t="s">
        <v>813</v>
      </c>
      <c r="D9" t="s">
        <v>1189</v>
      </c>
      <c r="E9" t="s">
        <v>503</v>
      </c>
      <c r="F9" t="s">
        <v>1385</v>
      </c>
      <c r="G9" t="s">
        <v>1129</v>
      </c>
      <c r="H9" t="s">
        <v>1066</v>
      </c>
      <c r="I9" t="s">
        <v>1237</v>
      </c>
      <c r="J9" t="s">
        <v>686</v>
      </c>
      <c r="K9" t="s">
        <v>1197</v>
      </c>
      <c r="L9" t="s">
        <v>1200</v>
      </c>
      <c r="M9" t="s">
        <v>1066</v>
      </c>
      <c r="N9" t="s">
        <v>892</v>
      </c>
    </row>
    <row r="10">
      <c r="A10" s="5" t="s">
        <v>1473</v>
      </c>
      <c r="B10" t="s">
        <v>493</v>
      </c>
      <c r="C10" t="s">
        <v>1078</v>
      </c>
      <c r="D10" t="s">
        <v>1322</v>
      </c>
      <c r="E10" t="s">
        <v>962</v>
      </c>
      <c r="F10" t="s">
        <v>1386</v>
      </c>
      <c r="G10" t="s">
        <v>1186</v>
      </c>
      <c r="H10" t="s">
        <v>1297</v>
      </c>
      <c r="I10" t="s">
        <v>1102</v>
      </c>
      <c r="J10" t="s">
        <v>4239</v>
      </c>
      <c r="K10" t="s">
        <v>874</v>
      </c>
      <c r="L10" t="s">
        <v>4570</v>
      </c>
      <c r="M10" t="s">
        <v>1228</v>
      </c>
      <c r="N10" t="s">
        <v>4273</v>
      </c>
    </row>
    <row r="11">
      <c r="A11" s="5" t="s">
        <v>1480</v>
      </c>
      <c r="B11" t="s">
        <v>4706</v>
      </c>
      <c r="C11" t="s">
        <v>962</v>
      </c>
      <c r="D11" t="s">
        <v>1113</v>
      </c>
      <c r="E11" t="s">
        <v>503</v>
      </c>
      <c r="F11" t="s">
        <v>1113</v>
      </c>
      <c r="G11" t="s">
        <v>1254</v>
      </c>
      <c r="H11" t="s">
        <v>1113</v>
      </c>
      <c r="I11" t="s">
        <v>1317</v>
      </c>
      <c r="J11" t="s">
        <v>1113</v>
      </c>
      <c r="K11" t="s">
        <v>1215</v>
      </c>
      <c r="L11" t="s">
        <v>1113</v>
      </c>
      <c r="M11" t="s">
        <v>620</v>
      </c>
      <c r="N11" t="s">
        <v>1113</v>
      </c>
    </row>
    <row r="12">
      <c r="A12" s="5" t="s">
        <v>1480</v>
      </c>
      <c r="B12" t="s">
        <v>4707</v>
      </c>
      <c r="C12" t="s">
        <v>813</v>
      </c>
      <c r="D12" t="s">
        <v>812</v>
      </c>
      <c r="E12" t="s">
        <v>1440</v>
      </c>
      <c r="F12" t="s">
        <v>1113</v>
      </c>
      <c r="G12" t="s">
        <v>1337</v>
      </c>
      <c r="H12" t="s">
        <v>1125</v>
      </c>
      <c r="I12" t="s">
        <v>1155</v>
      </c>
      <c r="J12" t="s">
        <v>1113</v>
      </c>
      <c r="K12" t="s">
        <v>1066</v>
      </c>
      <c r="L12" t="s">
        <v>965</v>
      </c>
      <c r="M12" t="s">
        <v>890</v>
      </c>
      <c r="N12" t="s">
        <v>1113</v>
      </c>
    </row>
    <row r="13">
      <c r="A13" s="5" t="s">
        <v>1480</v>
      </c>
      <c r="B13" t="s">
        <v>4708</v>
      </c>
      <c r="C13" t="s">
        <v>1355</v>
      </c>
      <c r="D13" t="s">
        <v>619</v>
      </c>
      <c r="E13" t="s">
        <v>874</v>
      </c>
      <c r="F13" t="s">
        <v>1113</v>
      </c>
      <c r="G13" t="s">
        <v>1134</v>
      </c>
      <c r="H13" t="s">
        <v>1113</v>
      </c>
      <c r="I13" t="s">
        <v>1237</v>
      </c>
      <c r="J13" t="s">
        <v>1316</v>
      </c>
      <c r="K13" t="s">
        <v>1374</v>
      </c>
      <c r="L13" t="s">
        <v>1201</v>
      </c>
      <c r="M13" t="s">
        <v>1362</v>
      </c>
      <c r="N13" t="s">
        <v>1117</v>
      </c>
    </row>
    <row r="14">
      <c r="A14" s="5" t="s">
        <v>1480</v>
      </c>
      <c r="B14" t="s">
        <v>1483</v>
      </c>
      <c r="C14" t="s">
        <v>1113</v>
      </c>
      <c r="D14" t="s">
        <v>1113</v>
      </c>
      <c r="E14" t="s">
        <v>1113</v>
      </c>
      <c r="F14" t="s">
        <v>1113</v>
      </c>
      <c r="G14" t="s">
        <v>1113</v>
      </c>
      <c r="H14" t="s">
        <v>1113</v>
      </c>
      <c r="I14" t="s">
        <v>1113</v>
      </c>
      <c r="J14" t="s">
        <v>1113</v>
      </c>
      <c r="K14" t="s">
        <v>1113</v>
      </c>
      <c r="L14" t="s">
        <v>1113</v>
      </c>
      <c r="M14" t="s">
        <v>1113</v>
      </c>
      <c r="N14" t="s">
        <v>1113</v>
      </c>
    </row>
    <row r="15">
      <c r="A15" s="5" t="s">
        <v>1480</v>
      </c>
      <c r="B15" t="s">
        <v>1484</v>
      </c>
      <c r="C15" t="s">
        <v>618</v>
      </c>
      <c r="D15" t="s">
        <v>619</v>
      </c>
      <c r="E15" t="s">
        <v>503</v>
      </c>
      <c r="F15" t="s">
        <v>1317</v>
      </c>
      <c r="G15" t="s">
        <v>1129</v>
      </c>
      <c r="H15" t="s">
        <v>1113</v>
      </c>
      <c r="I15" t="s">
        <v>1076</v>
      </c>
      <c r="J15" t="s">
        <v>1075</v>
      </c>
      <c r="K15" t="s">
        <v>813</v>
      </c>
      <c r="L15" t="s">
        <v>1201</v>
      </c>
      <c r="M15" t="s">
        <v>3939</v>
      </c>
      <c r="N15" t="s">
        <v>1513</v>
      </c>
    </row>
    <row r="16">
      <c r="A16" s="5" t="s">
        <v>1480</v>
      </c>
      <c r="B16" t="s">
        <v>4709</v>
      </c>
      <c r="C16" t="s">
        <v>1397</v>
      </c>
      <c r="D16" t="s">
        <v>1113</v>
      </c>
      <c r="E16" t="s">
        <v>962</v>
      </c>
      <c r="F16" t="s">
        <v>1066</v>
      </c>
      <c r="G16" t="s">
        <v>1257</v>
      </c>
      <c r="H16" t="s">
        <v>1025</v>
      </c>
      <c r="I16" t="s">
        <v>1275</v>
      </c>
      <c r="J16" t="s">
        <v>1075</v>
      </c>
      <c r="K16" t="s">
        <v>1257</v>
      </c>
      <c r="L16" t="s">
        <v>965</v>
      </c>
      <c r="M16" t="s">
        <v>1363</v>
      </c>
      <c r="N16" t="s">
        <v>1024</v>
      </c>
    </row>
    <row r="17">
      <c r="A17" s="5" t="s">
        <v>1480</v>
      </c>
      <c r="B17" t="s">
        <v>493</v>
      </c>
      <c r="C17" t="s">
        <v>1271</v>
      </c>
      <c r="D17" t="s">
        <v>1193</v>
      </c>
      <c r="E17" t="s">
        <v>4463</v>
      </c>
      <c r="F17" t="s">
        <v>1022</v>
      </c>
      <c r="G17" t="s">
        <v>1006</v>
      </c>
      <c r="H17" t="s">
        <v>662</v>
      </c>
      <c r="I17" t="s">
        <v>4239</v>
      </c>
      <c r="J17" t="s">
        <v>1025</v>
      </c>
      <c r="K17" t="s">
        <v>4360</v>
      </c>
      <c r="L17" t="s">
        <v>1121</v>
      </c>
      <c r="M17" t="s">
        <v>1153</v>
      </c>
      <c r="N17" t="s">
        <v>966</v>
      </c>
    </row>
    <row r="18">
      <c r="A18" s="5" t="s">
        <v>1492</v>
      </c>
      <c r="B18" t="s">
        <v>493</v>
      </c>
      <c r="C18" t="s">
        <v>1207</v>
      </c>
      <c r="D18" t="s">
        <v>4732</v>
      </c>
      <c r="E18" t="s">
        <v>1371</v>
      </c>
      <c r="F18" t="s">
        <v>471</v>
      </c>
      <c r="G18" t="s">
        <v>1186</v>
      </c>
      <c r="H18" t="s">
        <v>4733</v>
      </c>
      <c r="I18" t="s">
        <v>1219</v>
      </c>
      <c r="J18" t="s">
        <v>1279</v>
      </c>
      <c r="K18" t="s">
        <v>962</v>
      </c>
      <c r="L18" t="s">
        <v>1109</v>
      </c>
      <c r="M18" t="s">
        <v>1312</v>
      </c>
      <c r="N18" t="s">
        <v>1109</v>
      </c>
    </row>
    <row r="19">
      <c r="A19" s="5" t="s">
        <v>354</v>
      </c>
      <c r="B19" t="s">
        <v>493</v>
      </c>
      <c r="C19" t="s">
        <v>440</v>
      </c>
      <c r="D19" t="s">
        <v>440</v>
      </c>
      <c r="E19" t="s">
        <v>440</v>
      </c>
      <c r="F19" t="s">
        <v>440</v>
      </c>
      <c r="G19" t="s">
        <v>440</v>
      </c>
      <c r="H19" t="s">
        <v>440</v>
      </c>
      <c r="I19" t="s">
        <v>440</v>
      </c>
      <c r="J19" t="s">
        <v>440</v>
      </c>
      <c r="K19" t="s">
        <v>440</v>
      </c>
      <c r="L19" t="s">
        <v>440</v>
      </c>
      <c r="M19" t="s">
        <v>440</v>
      </c>
      <c r="N19" t="s">
        <v>440</v>
      </c>
    </row>
    <row r="21">
      <c r="A21" t="s">
        <v>371</v>
      </c>
    </row>
    <row r="22">
      <c r="A22" t="s">
        <v>4630</v>
      </c>
    </row>
    <row r="23">
      <c r="A23" t="s">
        <v>4716</v>
      </c>
    </row>
    <row r="24">
      <c r="A24" t="s">
        <v>4717</v>
      </c>
    </row>
    <row r="25">
      <c r="A25" t="s">
        <v>354</v>
      </c>
    </row>
    <row r="26">
      <c r="A26" t="s">
        <v>373</v>
      </c>
    </row>
    <row r="27">
      <c r="A27" t="s">
        <v>4718</v>
      </c>
    </row>
    <row r="28">
      <c r="A28" t="s">
        <v>559</v>
      </c>
    </row>
    <row r="29">
      <c r="A29" t="s">
        <v>354</v>
      </c>
    </row>
    <row r="30">
      <c r="A30" t="s">
        <v>376</v>
      </c>
    </row>
    <row r="31">
      <c r="A31" t="s">
        <v>4719</v>
      </c>
    </row>
    <row r="32">
      <c r="A32" t="s">
        <v>4720</v>
      </c>
    </row>
  </sheetData>
  <mergeCells count="4">
    <mergeCell ref="A3:N3"/>
    <mergeCell ref="A11:A17"/>
    <mergeCell ref="A18:A18"/>
    <mergeCell ref="A5:A10"/>
  </mergeCells>
  <pageMargins left="0.7" right="0.7" top="0.75" bottom="0.75" header="0.3" footer="0.3"/>
  <pageSetup paperSize="9" orientation="portrait" horizontalDpi="300" verticalDpi="300"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21.71" hidden="0" customWidth="1"/>
    <col min="2" max="2" width="62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  <col min="11" max="11" width="20.71" hidden="0" customWidth="1"/>
    <col min="12" max="12" width="20.71" hidden="0" customWidth="1"/>
    <col min="13" max="13" width="20.71" hidden="0" customWidth="1"/>
    <col min="14" max="14" width="20.71" hidden="0" customWidth="1"/>
  </cols>
  <sheetData>
    <row r="1">
      <c r="A1" s="4" t="s">
        <v>325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  <c r="K3" t="s">
        <v>354</v>
      </c>
      <c r="L3" t="s">
        <v>354</v>
      </c>
      <c r="M3" t="s">
        <v>354</v>
      </c>
      <c r="N3" t="s">
        <v>354</v>
      </c>
    </row>
    <row r="4">
      <c r="A4" s="2" t="s">
        <v>354</v>
      </c>
      <c r="B4" s="2" t="s">
        <v>354</v>
      </c>
      <c r="C4" s="2" t="s">
        <v>4721</v>
      </c>
      <c r="D4" s="2" t="s">
        <v>4722</v>
      </c>
      <c r="E4" s="2" t="s">
        <v>4723</v>
      </c>
      <c r="F4" s="2" t="s">
        <v>4724</v>
      </c>
      <c r="G4" s="2" t="s">
        <v>4725</v>
      </c>
      <c r="H4" s="2" t="s">
        <v>4726</v>
      </c>
      <c r="I4" s="2" t="s">
        <v>4727</v>
      </c>
      <c r="J4" s="2" t="s">
        <v>4728</v>
      </c>
      <c r="K4" s="2" t="s">
        <v>4696</v>
      </c>
      <c r="L4" s="2" t="s">
        <v>4697</v>
      </c>
      <c r="M4" s="2" t="s">
        <v>4698</v>
      </c>
      <c r="N4" s="2" t="s">
        <v>4699</v>
      </c>
    </row>
    <row r="5">
      <c r="A5" s="5" t="s">
        <v>1473</v>
      </c>
      <c r="B5" t="s">
        <v>1494</v>
      </c>
      <c r="C5" t="s">
        <v>1197</v>
      </c>
      <c r="D5" t="s">
        <v>1113</v>
      </c>
      <c r="E5" t="s">
        <v>813</v>
      </c>
      <c r="F5" t="s">
        <v>1113</v>
      </c>
      <c r="G5" t="s">
        <v>1113</v>
      </c>
      <c r="H5" t="s">
        <v>1113</v>
      </c>
      <c r="I5" t="s">
        <v>1113</v>
      </c>
      <c r="J5" t="s">
        <v>1113</v>
      </c>
      <c r="K5" t="s">
        <v>1319</v>
      </c>
      <c r="L5" t="s">
        <v>1113</v>
      </c>
      <c r="M5" t="s">
        <v>1059</v>
      </c>
      <c r="N5" t="s">
        <v>1113</v>
      </c>
    </row>
    <row r="6">
      <c r="A6" s="5" t="s">
        <v>1473</v>
      </c>
      <c r="B6" t="s">
        <v>1478</v>
      </c>
      <c r="C6" t="s">
        <v>1120</v>
      </c>
      <c r="D6" t="s">
        <v>875</v>
      </c>
      <c r="E6" t="s">
        <v>3939</v>
      </c>
      <c r="F6" t="s">
        <v>1061</v>
      </c>
      <c r="G6" t="s">
        <v>1113</v>
      </c>
      <c r="H6" t="s">
        <v>1113</v>
      </c>
      <c r="I6" t="s">
        <v>1113</v>
      </c>
      <c r="J6" t="s">
        <v>1113</v>
      </c>
      <c r="K6" t="s">
        <v>1316</v>
      </c>
      <c r="L6" t="s">
        <v>1261</v>
      </c>
      <c r="M6" t="s">
        <v>814</v>
      </c>
      <c r="N6" t="s">
        <v>894</v>
      </c>
    </row>
    <row r="7">
      <c r="A7" s="5" t="s">
        <v>1473</v>
      </c>
      <c r="B7" t="s">
        <v>4700</v>
      </c>
      <c r="C7" t="s">
        <v>1120</v>
      </c>
      <c r="D7" t="s">
        <v>1261</v>
      </c>
      <c r="E7" t="s">
        <v>1196</v>
      </c>
      <c r="F7" t="s">
        <v>876</v>
      </c>
      <c r="G7" t="s">
        <v>1113</v>
      </c>
      <c r="H7" t="s">
        <v>967</v>
      </c>
      <c r="I7" t="s">
        <v>1113</v>
      </c>
      <c r="J7" t="s">
        <v>621</v>
      </c>
      <c r="K7" t="s">
        <v>1316</v>
      </c>
      <c r="L7" t="s">
        <v>1261</v>
      </c>
      <c r="M7" t="s">
        <v>1129</v>
      </c>
      <c r="N7" t="s">
        <v>876</v>
      </c>
    </row>
    <row r="8">
      <c r="A8" s="5" t="s">
        <v>1473</v>
      </c>
      <c r="B8" t="s">
        <v>4701</v>
      </c>
      <c r="C8" t="s">
        <v>1023</v>
      </c>
      <c r="D8" t="s">
        <v>1455</v>
      </c>
      <c r="E8" t="s">
        <v>1362</v>
      </c>
      <c r="F8" t="s">
        <v>2850</v>
      </c>
      <c r="G8" t="s">
        <v>1108</v>
      </c>
      <c r="H8" t="s">
        <v>1355</v>
      </c>
      <c r="I8" t="s">
        <v>1242</v>
      </c>
      <c r="J8" t="s">
        <v>1398</v>
      </c>
      <c r="K8" t="s">
        <v>812</v>
      </c>
      <c r="L8" t="s">
        <v>1325</v>
      </c>
      <c r="M8" t="s">
        <v>4099</v>
      </c>
      <c r="N8" t="s">
        <v>3885</v>
      </c>
    </row>
    <row r="9">
      <c r="A9" s="5" t="s">
        <v>1473</v>
      </c>
      <c r="B9" t="s">
        <v>1474</v>
      </c>
      <c r="C9" t="s">
        <v>1197</v>
      </c>
      <c r="D9" t="s">
        <v>1200</v>
      </c>
      <c r="E9" t="s">
        <v>1066</v>
      </c>
      <c r="F9" t="s">
        <v>892</v>
      </c>
      <c r="G9" t="s">
        <v>619</v>
      </c>
      <c r="H9" t="s">
        <v>1232</v>
      </c>
      <c r="I9" t="s">
        <v>662</v>
      </c>
      <c r="J9" t="s">
        <v>1061</v>
      </c>
      <c r="K9" t="s">
        <v>1079</v>
      </c>
      <c r="L9" t="s">
        <v>1382</v>
      </c>
      <c r="M9" t="s">
        <v>1078</v>
      </c>
      <c r="N9" t="s">
        <v>1081</v>
      </c>
    </row>
    <row r="10">
      <c r="A10" s="5" t="s">
        <v>1473</v>
      </c>
      <c r="B10" t="s">
        <v>493</v>
      </c>
      <c r="C10" t="s">
        <v>874</v>
      </c>
      <c r="D10" t="s">
        <v>4570</v>
      </c>
      <c r="E10" t="s">
        <v>1228</v>
      </c>
      <c r="F10" t="s">
        <v>4273</v>
      </c>
      <c r="G10" t="s">
        <v>1240</v>
      </c>
      <c r="H10" t="s">
        <v>1459</v>
      </c>
      <c r="I10" t="s">
        <v>1402</v>
      </c>
      <c r="J10" t="s">
        <v>1471</v>
      </c>
      <c r="K10" t="s">
        <v>1254</v>
      </c>
      <c r="L10" t="s">
        <v>1490</v>
      </c>
      <c r="M10" t="s">
        <v>1455</v>
      </c>
      <c r="N10" t="s">
        <v>4733</v>
      </c>
    </row>
    <row r="11">
      <c r="A11" s="5" t="s">
        <v>1480</v>
      </c>
      <c r="B11" t="s">
        <v>4706</v>
      </c>
      <c r="C11" t="s">
        <v>1215</v>
      </c>
      <c r="D11" t="s">
        <v>1113</v>
      </c>
      <c r="E11" t="s">
        <v>620</v>
      </c>
      <c r="F11" t="s">
        <v>1113</v>
      </c>
      <c r="G11" t="s">
        <v>1199</v>
      </c>
      <c r="H11" t="s">
        <v>967</v>
      </c>
      <c r="I11" t="s">
        <v>662</v>
      </c>
      <c r="J11" t="s">
        <v>1113</v>
      </c>
      <c r="K11" t="s">
        <v>1247</v>
      </c>
      <c r="L11" t="s">
        <v>1316</v>
      </c>
      <c r="M11" t="s">
        <v>814</v>
      </c>
      <c r="N11" t="s">
        <v>1113</v>
      </c>
    </row>
    <row r="12">
      <c r="A12" s="5" t="s">
        <v>1480</v>
      </c>
      <c r="B12" t="s">
        <v>4707</v>
      </c>
      <c r="C12" t="s">
        <v>1066</v>
      </c>
      <c r="D12" t="s">
        <v>965</v>
      </c>
      <c r="E12" t="s">
        <v>890</v>
      </c>
      <c r="F12" t="s">
        <v>1113</v>
      </c>
      <c r="G12" t="s">
        <v>1186</v>
      </c>
      <c r="H12" t="s">
        <v>967</v>
      </c>
      <c r="I12" t="s">
        <v>1096</v>
      </c>
      <c r="J12" t="s">
        <v>1113</v>
      </c>
      <c r="K12" t="s">
        <v>1166</v>
      </c>
      <c r="L12" t="s">
        <v>813</v>
      </c>
      <c r="M12" t="s">
        <v>1247</v>
      </c>
      <c r="N12" t="s">
        <v>1113</v>
      </c>
    </row>
    <row r="13">
      <c r="A13" s="5" t="s">
        <v>1480</v>
      </c>
      <c r="B13" t="s">
        <v>4708</v>
      </c>
      <c r="C13" t="s">
        <v>1374</v>
      </c>
      <c r="D13" t="s">
        <v>1201</v>
      </c>
      <c r="E13" t="s">
        <v>1362</v>
      </c>
      <c r="F13" t="s">
        <v>1117</v>
      </c>
      <c r="G13" t="s">
        <v>1199</v>
      </c>
      <c r="H13" t="s">
        <v>1113</v>
      </c>
      <c r="I13" t="s">
        <v>1304</v>
      </c>
      <c r="J13" t="s">
        <v>621</v>
      </c>
      <c r="K13" t="s">
        <v>1273</v>
      </c>
      <c r="L13" t="s">
        <v>1316</v>
      </c>
      <c r="M13" t="s">
        <v>1247</v>
      </c>
      <c r="N13" t="s">
        <v>1129</v>
      </c>
    </row>
    <row r="14">
      <c r="A14" s="5" t="s">
        <v>1480</v>
      </c>
      <c r="B14" t="s">
        <v>1483</v>
      </c>
      <c r="C14" t="s">
        <v>1113</v>
      </c>
      <c r="D14" t="s">
        <v>1113</v>
      </c>
      <c r="E14" t="s">
        <v>1113</v>
      </c>
      <c r="F14" t="s">
        <v>1113</v>
      </c>
      <c r="G14" t="s">
        <v>1113</v>
      </c>
      <c r="H14" t="s">
        <v>1113</v>
      </c>
      <c r="I14" t="s">
        <v>1113</v>
      </c>
      <c r="J14" t="s">
        <v>1113</v>
      </c>
      <c r="K14" t="s">
        <v>1113</v>
      </c>
      <c r="L14" t="s">
        <v>1113</v>
      </c>
      <c r="M14" t="s">
        <v>1113</v>
      </c>
      <c r="N14" t="s">
        <v>1113</v>
      </c>
    </row>
    <row r="15">
      <c r="A15" s="5" t="s">
        <v>1480</v>
      </c>
      <c r="B15" t="s">
        <v>1484</v>
      </c>
      <c r="C15" t="s">
        <v>813</v>
      </c>
      <c r="D15" t="s">
        <v>1201</v>
      </c>
      <c r="E15" t="s">
        <v>3939</v>
      </c>
      <c r="F15" t="s">
        <v>1513</v>
      </c>
      <c r="G15" t="s">
        <v>1113</v>
      </c>
      <c r="H15" t="s">
        <v>1113</v>
      </c>
      <c r="I15" t="s">
        <v>1113</v>
      </c>
      <c r="J15" t="s">
        <v>1113</v>
      </c>
      <c r="K15" t="s">
        <v>1197</v>
      </c>
      <c r="L15" t="s">
        <v>1316</v>
      </c>
      <c r="M15" t="s">
        <v>814</v>
      </c>
      <c r="N15" t="s">
        <v>1196</v>
      </c>
    </row>
    <row r="16">
      <c r="A16" s="5" t="s">
        <v>1480</v>
      </c>
      <c r="B16" t="s">
        <v>4709</v>
      </c>
      <c r="C16" t="s">
        <v>1257</v>
      </c>
      <c r="D16" t="s">
        <v>965</v>
      </c>
      <c r="E16" t="s">
        <v>1363</v>
      </c>
      <c r="F16" t="s">
        <v>1024</v>
      </c>
      <c r="G16" t="s">
        <v>1257</v>
      </c>
      <c r="H16" t="s">
        <v>1232</v>
      </c>
      <c r="I16" t="s">
        <v>4508</v>
      </c>
      <c r="J16" t="s">
        <v>1061</v>
      </c>
      <c r="K16" t="s">
        <v>1257</v>
      </c>
      <c r="L16" t="s">
        <v>1072</v>
      </c>
      <c r="M16" t="s">
        <v>1301</v>
      </c>
      <c r="N16" t="s">
        <v>876</v>
      </c>
    </row>
    <row r="17">
      <c r="A17" s="5" t="s">
        <v>1480</v>
      </c>
      <c r="B17" t="s">
        <v>493</v>
      </c>
      <c r="C17" t="s">
        <v>4360</v>
      </c>
      <c r="D17" t="s">
        <v>1121</v>
      </c>
      <c r="E17" t="s">
        <v>1153</v>
      </c>
      <c r="F17" t="s">
        <v>966</v>
      </c>
      <c r="G17" t="s">
        <v>1249</v>
      </c>
      <c r="H17" t="s">
        <v>1222</v>
      </c>
      <c r="I17" t="s">
        <v>1152</v>
      </c>
      <c r="J17" t="s">
        <v>1160</v>
      </c>
      <c r="K17" t="s">
        <v>710</v>
      </c>
      <c r="L17" t="s">
        <v>892</v>
      </c>
      <c r="M17" t="s">
        <v>1310</v>
      </c>
      <c r="N17" t="s">
        <v>894</v>
      </c>
    </row>
    <row r="18">
      <c r="A18" s="5" t="s">
        <v>1492</v>
      </c>
      <c r="B18" t="s">
        <v>493</v>
      </c>
      <c r="C18" t="s">
        <v>962</v>
      </c>
      <c r="D18" t="s">
        <v>1109</v>
      </c>
      <c r="E18" t="s">
        <v>1312</v>
      </c>
      <c r="F18" t="s">
        <v>1109</v>
      </c>
      <c r="G18" t="s">
        <v>1323</v>
      </c>
      <c r="H18" t="s">
        <v>4734</v>
      </c>
      <c r="I18" t="s">
        <v>1240</v>
      </c>
      <c r="J18" t="s">
        <v>1274</v>
      </c>
      <c r="K18" t="s">
        <v>1238</v>
      </c>
      <c r="L18" t="s">
        <v>1192</v>
      </c>
      <c r="M18" t="s">
        <v>1202</v>
      </c>
      <c r="N18" t="s">
        <v>1321</v>
      </c>
    </row>
    <row r="19">
      <c r="A19" s="5" t="s">
        <v>354</v>
      </c>
      <c r="B19" t="s">
        <v>493</v>
      </c>
      <c r="C19" t="s">
        <v>440</v>
      </c>
      <c r="D19" t="s">
        <v>440</v>
      </c>
      <c r="E19" t="s">
        <v>440</v>
      </c>
      <c r="F19" t="s">
        <v>440</v>
      </c>
      <c r="G19" t="s">
        <v>440</v>
      </c>
      <c r="H19" t="s">
        <v>440</v>
      </c>
      <c r="I19" t="s">
        <v>440</v>
      </c>
      <c r="J19" t="s">
        <v>440</v>
      </c>
      <c r="K19" t="s">
        <v>440</v>
      </c>
      <c r="L19" t="s">
        <v>440</v>
      </c>
      <c r="M19" t="s">
        <v>440</v>
      </c>
      <c r="N19" t="s">
        <v>440</v>
      </c>
    </row>
    <row r="21">
      <c r="A21" t="s">
        <v>371</v>
      </c>
    </row>
    <row r="22">
      <c r="A22" t="s">
        <v>4687</v>
      </c>
    </row>
    <row r="23">
      <c r="A23" t="s">
        <v>4716</v>
      </c>
    </row>
    <row r="24">
      <c r="A24" t="s">
        <v>4717</v>
      </c>
    </row>
    <row r="25">
      <c r="A25" t="s">
        <v>354</v>
      </c>
    </row>
    <row r="26">
      <c r="A26" t="s">
        <v>373</v>
      </c>
    </row>
    <row r="27">
      <c r="A27" t="s">
        <v>4718</v>
      </c>
    </row>
    <row r="28">
      <c r="A28" t="s">
        <v>4653</v>
      </c>
    </row>
    <row r="29">
      <c r="A29" t="s">
        <v>354</v>
      </c>
    </row>
    <row r="30">
      <c r="A30" t="s">
        <v>376</v>
      </c>
    </row>
    <row r="31">
      <c r="A31" t="s">
        <v>4719</v>
      </c>
    </row>
    <row r="32">
      <c r="A32" t="s">
        <v>4720</v>
      </c>
    </row>
  </sheetData>
  <mergeCells count="4">
    <mergeCell ref="A3:N3"/>
    <mergeCell ref="A11:A17"/>
    <mergeCell ref="A18:A18"/>
    <mergeCell ref="A5:A10"/>
  </mergeCells>
  <pageMargins left="0.7" right="0.7" top="0.75" bottom="0.75" header="0.3" footer="0.3"/>
  <pageSetup paperSize="9" orientation="portrait" horizontalDpi="300" verticalDpi="300"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21.71" hidden="0" customWidth="1"/>
    <col min="2" max="2" width="62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  <col min="11" max="11" width="20.71" hidden="0" customWidth="1"/>
    <col min="12" max="12" width="20.71" hidden="0" customWidth="1"/>
    <col min="13" max="13" width="20.71" hidden="0" customWidth="1"/>
    <col min="14" max="14" width="20.71" hidden="0" customWidth="1"/>
  </cols>
  <sheetData>
    <row r="1">
      <c r="A1" s="4" t="s">
        <v>327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  <c r="K3" t="s">
        <v>354</v>
      </c>
      <c r="L3" t="s">
        <v>354</v>
      </c>
      <c r="M3" t="s">
        <v>354</v>
      </c>
      <c r="N3" t="s">
        <v>354</v>
      </c>
    </row>
    <row r="4">
      <c r="A4" s="2" t="s">
        <v>354</v>
      </c>
      <c r="B4" s="2" t="s">
        <v>354</v>
      </c>
      <c r="C4" s="2" t="s">
        <v>4688</v>
      </c>
      <c r="D4" s="2" t="s">
        <v>4689</v>
      </c>
      <c r="E4" s="2" t="s">
        <v>4690</v>
      </c>
      <c r="F4" s="2" t="s">
        <v>4691</v>
      </c>
      <c r="G4" s="2" t="s">
        <v>4692</v>
      </c>
      <c r="H4" s="2" t="s">
        <v>4693</v>
      </c>
      <c r="I4" s="2" t="s">
        <v>4694</v>
      </c>
      <c r="J4" s="2" t="s">
        <v>4695</v>
      </c>
      <c r="K4" s="2" t="s">
        <v>4696</v>
      </c>
      <c r="L4" s="2" t="s">
        <v>4697</v>
      </c>
      <c r="M4" s="2" t="s">
        <v>4698</v>
      </c>
      <c r="N4" s="2" t="s">
        <v>4699</v>
      </c>
    </row>
    <row r="5">
      <c r="A5" s="5" t="s">
        <v>1473</v>
      </c>
      <c r="B5" t="s">
        <v>1494</v>
      </c>
      <c r="C5" t="s">
        <v>1488</v>
      </c>
      <c r="D5" t="s">
        <v>1113</v>
      </c>
      <c r="E5" t="s">
        <v>1197</v>
      </c>
      <c r="F5" t="s">
        <v>1113</v>
      </c>
      <c r="G5" t="s">
        <v>1117</v>
      </c>
      <c r="H5" t="s">
        <v>1316</v>
      </c>
      <c r="I5" t="s">
        <v>1075</v>
      </c>
      <c r="J5" t="s">
        <v>1113</v>
      </c>
      <c r="K5" t="s">
        <v>1117</v>
      </c>
      <c r="L5" t="s">
        <v>1117</v>
      </c>
      <c r="M5" t="s">
        <v>1075</v>
      </c>
      <c r="N5" t="s">
        <v>1113</v>
      </c>
    </row>
    <row r="6">
      <c r="A6" s="5" t="s">
        <v>1473</v>
      </c>
      <c r="B6" t="s">
        <v>1478</v>
      </c>
      <c r="C6" t="s">
        <v>1117</v>
      </c>
      <c r="D6" t="s">
        <v>1513</v>
      </c>
      <c r="E6" t="s">
        <v>1108</v>
      </c>
      <c r="F6" t="s">
        <v>965</v>
      </c>
      <c r="G6" t="s">
        <v>1316</v>
      </c>
      <c r="H6" t="s">
        <v>1060</v>
      </c>
      <c r="I6" t="s">
        <v>811</v>
      </c>
      <c r="J6" t="s">
        <v>893</v>
      </c>
      <c r="K6" t="s">
        <v>1316</v>
      </c>
      <c r="L6" t="s">
        <v>1317</v>
      </c>
      <c r="M6" t="s">
        <v>1261</v>
      </c>
      <c r="N6" t="s">
        <v>1077</v>
      </c>
    </row>
    <row r="7">
      <c r="A7" s="5" t="s">
        <v>1473</v>
      </c>
      <c r="B7" t="s">
        <v>4700</v>
      </c>
      <c r="C7" t="s">
        <v>1117</v>
      </c>
      <c r="D7" t="s">
        <v>1113</v>
      </c>
      <c r="E7" t="s">
        <v>1201</v>
      </c>
      <c r="F7" t="s">
        <v>1125</v>
      </c>
      <c r="G7" t="s">
        <v>1201</v>
      </c>
      <c r="H7" t="s">
        <v>1129</v>
      </c>
      <c r="I7" t="s">
        <v>1319</v>
      </c>
      <c r="J7" t="s">
        <v>1196</v>
      </c>
      <c r="K7" t="s">
        <v>1316</v>
      </c>
      <c r="L7" t="s">
        <v>1316</v>
      </c>
      <c r="M7" t="s">
        <v>1129</v>
      </c>
      <c r="N7" t="s">
        <v>1196</v>
      </c>
    </row>
    <row r="8">
      <c r="A8" s="5" t="s">
        <v>1473</v>
      </c>
      <c r="B8" t="s">
        <v>4701</v>
      </c>
      <c r="C8" t="s">
        <v>1125</v>
      </c>
      <c r="D8" t="s">
        <v>1059</v>
      </c>
      <c r="E8" t="s">
        <v>621</v>
      </c>
      <c r="F8" t="s">
        <v>1070</v>
      </c>
      <c r="G8" t="s">
        <v>1072</v>
      </c>
      <c r="H8" t="s">
        <v>1390</v>
      </c>
      <c r="I8" t="s">
        <v>892</v>
      </c>
      <c r="J8" t="s">
        <v>1398</v>
      </c>
      <c r="K8" t="s">
        <v>1198</v>
      </c>
      <c r="L8" t="s">
        <v>1022</v>
      </c>
      <c r="M8" t="s">
        <v>1078</v>
      </c>
      <c r="N8" t="s">
        <v>1199</v>
      </c>
    </row>
    <row r="9">
      <c r="A9" s="5" t="s">
        <v>1473</v>
      </c>
      <c r="B9" t="s">
        <v>1474</v>
      </c>
      <c r="C9" t="s">
        <v>1179</v>
      </c>
      <c r="D9" t="s">
        <v>4735</v>
      </c>
      <c r="E9" t="s">
        <v>1296</v>
      </c>
      <c r="F9" t="s">
        <v>2878</v>
      </c>
      <c r="G9" t="s">
        <v>874</v>
      </c>
      <c r="H9" t="s">
        <v>1436</v>
      </c>
      <c r="I9" t="s">
        <v>1398</v>
      </c>
      <c r="J9" t="s">
        <v>1150</v>
      </c>
      <c r="K9" t="s">
        <v>1218</v>
      </c>
      <c r="L9" t="s">
        <v>1456</v>
      </c>
      <c r="M9" t="s">
        <v>1388</v>
      </c>
      <c r="N9" t="s">
        <v>4730</v>
      </c>
    </row>
    <row r="10">
      <c r="A10" s="5" t="s">
        <v>1473</v>
      </c>
      <c r="B10" t="s">
        <v>493</v>
      </c>
      <c r="C10" t="s">
        <v>1312</v>
      </c>
      <c r="D10" t="s">
        <v>4736</v>
      </c>
      <c r="E10" t="s">
        <v>1436</v>
      </c>
      <c r="F10" t="s">
        <v>4737</v>
      </c>
      <c r="G10" t="s">
        <v>1180</v>
      </c>
      <c r="H10" t="s">
        <v>1404</v>
      </c>
      <c r="I10" t="s">
        <v>4738</v>
      </c>
      <c r="J10" t="s">
        <v>1400</v>
      </c>
      <c r="K10" t="s">
        <v>1253</v>
      </c>
      <c r="L10" t="s">
        <v>4739</v>
      </c>
      <c r="M10" t="s">
        <v>4738</v>
      </c>
      <c r="N10" t="s">
        <v>1400</v>
      </c>
    </row>
    <row r="11">
      <c r="A11" s="5" t="s">
        <v>1480</v>
      </c>
      <c r="B11" t="s">
        <v>4706</v>
      </c>
      <c r="C11" t="s">
        <v>1081</v>
      </c>
      <c r="D11" t="s">
        <v>1505</v>
      </c>
      <c r="E11" t="s">
        <v>1146</v>
      </c>
      <c r="F11" t="s">
        <v>1125</v>
      </c>
      <c r="G11" t="s">
        <v>685</v>
      </c>
      <c r="H11" t="s">
        <v>1488</v>
      </c>
      <c r="I11" t="s">
        <v>811</v>
      </c>
      <c r="J11" t="s">
        <v>1130</v>
      </c>
      <c r="K11" t="s">
        <v>3939</v>
      </c>
      <c r="L11" t="s">
        <v>1488</v>
      </c>
      <c r="M11" t="s">
        <v>812</v>
      </c>
      <c r="N11" t="s">
        <v>1117</v>
      </c>
    </row>
    <row r="12">
      <c r="A12" s="5" t="s">
        <v>1480</v>
      </c>
      <c r="B12" t="s">
        <v>4707</v>
      </c>
      <c r="C12" t="s">
        <v>1141</v>
      </c>
      <c r="D12" t="s">
        <v>1505</v>
      </c>
      <c r="E12" t="s">
        <v>501</v>
      </c>
      <c r="F12" t="s">
        <v>1113</v>
      </c>
      <c r="G12" t="s">
        <v>1023</v>
      </c>
      <c r="H12" t="s">
        <v>1488</v>
      </c>
      <c r="I12" t="s">
        <v>891</v>
      </c>
      <c r="J12" t="s">
        <v>1113</v>
      </c>
      <c r="K12" t="s">
        <v>1368</v>
      </c>
      <c r="L12" t="s">
        <v>1130</v>
      </c>
      <c r="M12" t="s">
        <v>1240</v>
      </c>
      <c r="N12" t="s">
        <v>1113</v>
      </c>
    </row>
    <row r="13">
      <c r="A13" s="5" t="s">
        <v>1480</v>
      </c>
      <c r="B13" t="s">
        <v>4708</v>
      </c>
      <c r="C13" t="s">
        <v>1081</v>
      </c>
      <c r="D13" t="s">
        <v>1201</v>
      </c>
      <c r="E13" t="s">
        <v>891</v>
      </c>
      <c r="F13" t="s">
        <v>1130</v>
      </c>
      <c r="G13" t="s">
        <v>1071</v>
      </c>
      <c r="H13" t="s">
        <v>1201</v>
      </c>
      <c r="I13" t="s">
        <v>687</v>
      </c>
      <c r="J13" t="s">
        <v>1113</v>
      </c>
      <c r="K13" t="s">
        <v>1064</v>
      </c>
      <c r="L13" t="s">
        <v>1201</v>
      </c>
      <c r="M13" t="s">
        <v>685</v>
      </c>
      <c r="N13" t="s">
        <v>1113</v>
      </c>
    </row>
    <row r="14">
      <c r="A14" s="5" t="s">
        <v>1480</v>
      </c>
      <c r="B14" t="s">
        <v>1483</v>
      </c>
      <c r="C14" t="s">
        <v>1488</v>
      </c>
      <c r="D14" t="s">
        <v>1113</v>
      </c>
      <c r="E14" t="s">
        <v>1113</v>
      </c>
      <c r="F14" t="s">
        <v>1113</v>
      </c>
      <c r="G14" t="s">
        <v>1120</v>
      </c>
      <c r="H14" t="s">
        <v>1496</v>
      </c>
      <c r="I14" t="s">
        <v>1113</v>
      </c>
      <c r="J14" t="s">
        <v>1113</v>
      </c>
      <c r="K14" t="s">
        <v>1319</v>
      </c>
      <c r="L14" t="s">
        <v>1113</v>
      </c>
      <c r="M14" t="s">
        <v>1113</v>
      </c>
      <c r="N14" t="s">
        <v>1113</v>
      </c>
    </row>
    <row r="15">
      <c r="A15" s="5" t="s">
        <v>1480</v>
      </c>
      <c r="B15" t="s">
        <v>1484</v>
      </c>
      <c r="C15" t="s">
        <v>1129</v>
      </c>
      <c r="D15" t="s">
        <v>1505</v>
      </c>
      <c r="E15" t="s">
        <v>1198</v>
      </c>
      <c r="F15" t="s">
        <v>1125</v>
      </c>
      <c r="G15" t="s">
        <v>1129</v>
      </c>
      <c r="H15" t="s">
        <v>1496</v>
      </c>
      <c r="I15" t="s">
        <v>1130</v>
      </c>
      <c r="J15" t="s">
        <v>1505</v>
      </c>
      <c r="K15" t="s">
        <v>1129</v>
      </c>
      <c r="L15" t="s">
        <v>1496</v>
      </c>
      <c r="M15" t="s">
        <v>1319</v>
      </c>
      <c r="N15" t="s">
        <v>1488</v>
      </c>
    </row>
    <row r="16">
      <c r="A16" s="5" t="s">
        <v>1480</v>
      </c>
      <c r="B16" t="s">
        <v>4709</v>
      </c>
      <c r="C16" t="s">
        <v>1260</v>
      </c>
      <c r="D16" t="s">
        <v>875</v>
      </c>
      <c r="E16" t="s">
        <v>4665</v>
      </c>
      <c r="F16" t="s">
        <v>619</v>
      </c>
      <c r="G16" t="s">
        <v>4044</v>
      </c>
      <c r="H16" t="s">
        <v>811</v>
      </c>
      <c r="I16" t="s">
        <v>4548</v>
      </c>
      <c r="J16" t="s">
        <v>1079</v>
      </c>
      <c r="K16" t="s">
        <v>1516</v>
      </c>
      <c r="L16" t="s">
        <v>966</v>
      </c>
      <c r="M16" t="s">
        <v>1292</v>
      </c>
      <c r="N16" t="s">
        <v>1317</v>
      </c>
    </row>
    <row r="17">
      <c r="A17" s="5" t="s">
        <v>1480</v>
      </c>
      <c r="B17" t="s">
        <v>493</v>
      </c>
      <c r="C17" t="s">
        <v>4740</v>
      </c>
      <c r="D17" t="s">
        <v>1212</v>
      </c>
      <c r="E17" t="s">
        <v>4239</v>
      </c>
      <c r="F17" t="s">
        <v>1063</v>
      </c>
      <c r="G17" t="s">
        <v>4444</v>
      </c>
      <c r="H17" t="s">
        <v>3939</v>
      </c>
      <c r="I17" t="s">
        <v>1139</v>
      </c>
      <c r="J17" t="s">
        <v>1026</v>
      </c>
      <c r="K17" t="s">
        <v>2916</v>
      </c>
      <c r="L17" t="s">
        <v>1078</v>
      </c>
      <c r="M17" t="s">
        <v>4741</v>
      </c>
      <c r="N17" t="s">
        <v>1070</v>
      </c>
    </row>
    <row r="18">
      <c r="A18" s="5" t="s">
        <v>1492</v>
      </c>
      <c r="B18" t="s">
        <v>493</v>
      </c>
      <c r="C18" t="s">
        <v>4742</v>
      </c>
      <c r="D18" t="s">
        <v>1188</v>
      </c>
      <c r="E18" t="s">
        <v>1519</v>
      </c>
      <c r="F18" t="s">
        <v>2865</v>
      </c>
      <c r="G18" t="s">
        <v>4666</v>
      </c>
      <c r="H18" t="s">
        <v>4562</v>
      </c>
      <c r="I18" t="s">
        <v>1291</v>
      </c>
      <c r="J18" t="s">
        <v>4743</v>
      </c>
      <c r="K18" t="s">
        <v>4501</v>
      </c>
      <c r="L18" t="s">
        <v>4744</v>
      </c>
      <c r="M18" t="s">
        <v>1519</v>
      </c>
      <c r="N18" t="s">
        <v>1156</v>
      </c>
    </row>
    <row r="19">
      <c r="A19" s="5" t="s">
        <v>354</v>
      </c>
      <c r="B19" t="s">
        <v>493</v>
      </c>
      <c r="C19" t="s">
        <v>440</v>
      </c>
      <c r="D19" t="s">
        <v>440</v>
      </c>
      <c r="E19" t="s">
        <v>440</v>
      </c>
      <c r="F19" t="s">
        <v>440</v>
      </c>
      <c r="G19" t="s">
        <v>440</v>
      </c>
      <c r="H19" t="s">
        <v>440</v>
      </c>
      <c r="I19" t="s">
        <v>440</v>
      </c>
      <c r="J19" t="s">
        <v>440</v>
      </c>
      <c r="K19" t="s">
        <v>440</v>
      </c>
      <c r="L19" t="s">
        <v>440</v>
      </c>
      <c r="M19" t="s">
        <v>440</v>
      </c>
      <c r="N19" t="s">
        <v>440</v>
      </c>
    </row>
    <row r="21">
      <c r="A21" t="s">
        <v>371</v>
      </c>
    </row>
    <row r="22">
      <c r="A22" t="s">
        <v>4630</v>
      </c>
    </row>
    <row r="23">
      <c r="A23" t="s">
        <v>4716</v>
      </c>
    </row>
    <row r="24">
      <c r="A24" t="s">
        <v>4717</v>
      </c>
    </row>
    <row r="25">
      <c r="A25" t="s">
        <v>354</v>
      </c>
    </row>
    <row r="26">
      <c r="A26" t="s">
        <v>373</v>
      </c>
    </row>
    <row r="27">
      <c r="A27" t="s">
        <v>4718</v>
      </c>
    </row>
    <row r="28">
      <c r="A28" t="s">
        <v>375</v>
      </c>
    </row>
    <row r="29">
      <c r="A29" t="s">
        <v>354</v>
      </c>
    </row>
    <row r="30">
      <c r="A30" t="s">
        <v>376</v>
      </c>
    </row>
    <row r="31">
      <c r="A31" t="s">
        <v>4719</v>
      </c>
    </row>
    <row r="32">
      <c r="A32" t="s">
        <v>4720</v>
      </c>
    </row>
  </sheetData>
  <mergeCells count="4">
    <mergeCell ref="A3:N3"/>
    <mergeCell ref="A11:A17"/>
    <mergeCell ref="A18:A18"/>
    <mergeCell ref="A5:A10"/>
  </mergeCells>
  <pageMargins left="0.7" right="0.7" top="0.75" bottom="0.75" header="0.3" footer="0.3"/>
  <pageSetup paperSize="9" orientation="portrait" horizontalDpi="300" verticalDpi="300"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21.71" hidden="0" customWidth="1"/>
    <col min="2" max="2" width="62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  <col min="11" max="11" width="20.71" hidden="0" customWidth="1"/>
    <col min="12" max="12" width="20.71" hidden="0" customWidth="1"/>
    <col min="13" max="13" width="20.71" hidden="0" customWidth="1"/>
    <col min="14" max="14" width="20.71" hidden="0" customWidth="1"/>
  </cols>
  <sheetData>
    <row r="1">
      <c r="A1" s="4" t="s">
        <v>329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  <c r="K3" t="s">
        <v>354</v>
      </c>
      <c r="L3" t="s">
        <v>354</v>
      </c>
      <c r="M3" t="s">
        <v>354</v>
      </c>
      <c r="N3" t="s">
        <v>354</v>
      </c>
    </row>
    <row r="4">
      <c r="A4" s="2" t="s">
        <v>354</v>
      </c>
      <c r="B4" s="2" t="s">
        <v>354</v>
      </c>
      <c r="C4" s="2" t="s">
        <v>4721</v>
      </c>
      <c r="D4" s="2" t="s">
        <v>4722</v>
      </c>
      <c r="E4" s="2" t="s">
        <v>4723</v>
      </c>
      <c r="F4" s="2" t="s">
        <v>4724</v>
      </c>
      <c r="G4" s="2" t="s">
        <v>4725</v>
      </c>
      <c r="H4" s="2" t="s">
        <v>4726</v>
      </c>
      <c r="I4" s="2" t="s">
        <v>4727</v>
      </c>
      <c r="J4" s="2" t="s">
        <v>4728</v>
      </c>
      <c r="K4" s="2" t="s">
        <v>4696</v>
      </c>
      <c r="L4" s="2" t="s">
        <v>4697</v>
      </c>
      <c r="M4" s="2" t="s">
        <v>4698</v>
      </c>
      <c r="N4" s="2" t="s">
        <v>4699</v>
      </c>
    </row>
    <row r="5">
      <c r="A5" s="5" t="s">
        <v>1473</v>
      </c>
      <c r="B5" t="s">
        <v>1494</v>
      </c>
      <c r="C5" t="s">
        <v>1117</v>
      </c>
      <c r="D5" t="s">
        <v>1117</v>
      </c>
      <c r="E5" t="s">
        <v>1075</v>
      </c>
      <c r="F5" t="s">
        <v>1113</v>
      </c>
      <c r="G5" t="s">
        <v>1505</v>
      </c>
      <c r="H5" t="s">
        <v>1113</v>
      </c>
      <c r="I5" t="s">
        <v>1316</v>
      </c>
      <c r="J5" t="s">
        <v>1113</v>
      </c>
      <c r="K5" t="s">
        <v>1488</v>
      </c>
      <c r="L5" t="s">
        <v>1117</v>
      </c>
      <c r="M5" t="s">
        <v>1196</v>
      </c>
      <c r="N5" t="s">
        <v>1113</v>
      </c>
    </row>
    <row r="6">
      <c r="A6" s="5" t="s">
        <v>1473</v>
      </c>
      <c r="B6" t="s">
        <v>1478</v>
      </c>
      <c r="C6" t="s">
        <v>1316</v>
      </c>
      <c r="D6" t="s">
        <v>1317</v>
      </c>
      <c r="E6" t="s">
        <v>1261</v>
      </c>
      <c r="F6" t="s">
        <v>1077</v>
      </c>
      <c r="G6" t="s">
        <v>1113</v>
      </c>
      <c r="H6" t="s">
        <v>1113</v>
      </c>
      <c r="I6" t="s">
        <v>1316</v>
      </c>
      <c r="J6" t="s">
        <v>1060</v>
      </c>
      <c r="K6" t="s">
        <v>1117</v>
      </c>
      <c r="L6" t="s">
        <v>1079</v>
      </c>
      <c r="M6" t="s">
        <v>686</v>
      </c>
      <c r="N6" t="s">
        <v>876</v>
      </c>
    </row>
    <row r="7">
      <c r="A7" s="5" t="s">
        <v>1473</v>
      </c>
      <c r="B7" t="s">
        <v>4700</v>
      </c>
      <c r="C7" t="s">
        <v>1316</v>
      </c>
      <c r="D7" t="s">
        <v>1316</v>
      </c>
      <c r="E7" t="s">
        <v>1129</v>
      </c>
      <c r="F7" t="s">
        <v>1196</v>
      </c>
      <c r="G7" t="s">
        <v>1113</v>
      </c>
      <c r="H7" t="s">
        <v>1513</v>
      </c>
      <c r="I7" t="s">
        <v>1080</v>
      </c>
      <c r="J7" t="s">
        <v>1113</v>
      </c>
      <c r="K7" t="s">
        <v>1316</v>
      </c>
      <c r="L7" t="s">
        <v>1316</v>
      </c>
      <c r="M7" t="s">
        <v>1120</v>
      </c>
      <c r="N7" t="s">
        <v>1196</v>
      </c>
    </row>
    <row r="8">
      <c r="A8" s="5" t="s">
        <v>1473</v>
      </c>
      <c r="B8" t="s">
        <v>4701</v>
      </c>
      <c r="C8" t="s">
        <v>1198</v>
      </c>
      <c r="D8" t="s">
        <v>1022</v>
      </c>
      <c r="E8" t="s">
        <v>1078</v>
      </c>
      <c r="F8" t="s">
        <v>1199</v>
      </c>
      <c r="G8" t="s">
        <v>1196</v>
      </c>
      <c r="H8" t="s">
        <v>1113</v>
      </c>
      <c r="I8" t="s">
        <v>1061</v>
      </c>
      <c r="J8" t="s">
        <v>1255</v>
      </c>
      <c r="K8" t="s">
        <v>619</v>
      </c>
      <c r="L8" t="s">
        <v>502</v>
      </c>
      <c r="M8" t="s">
        <v>1078</v>
      </c>
      <c r="N8" t="s">
        <v>1401</v>
      </c>
    </row>
    <row r="9">
      <c r="A9" s="5" t="s">
        <v>1473</v>
      </c>
      <c r="B9" t="s">
        <v>1474</v>
      </c>
      <c r="C9" t="s">
        <v>1218</v>
      </c>
      <c r="D9" t="s">
        <v>1456</v>
      </c>
      <c r="E9" t="s">
        <v>1388</v>
      </c>
      <c r="F9" t="s">
        <v>4730</v>
      </c>
      <c r="G9" t="s">
        <v>1222</v>
      </c>
      <c r="H9" t="s">
        <v>1157</v>
      </c>
      <c r="I9" t="s">
        <v>1364</v>
      </c>
      <c r="J9" t="s">
        <v>4743</v>
      </c>
      <c r="K9" t="s">
        <v>1248</v>
      </c>
      <c r="L9" t="s">
        <v>1188</v>
      </c>
      <c r="M9" t="s">
        <v>1388</v>
      </c>
      <c r="N9" t="s">
        <v>4541</v>
      </c>
    </row>
    <row r="10">
      <c r="A10" s="5" t="s">
        <v>1473</v>
      </c>
      <c r="B10" t="s">
        <v>493</v>
      </c>
      <c r="C10" t="s">
        <v>1253</v>
      </c>
      <c r="D10" t="s">
        <v>4739</v>
      </c>
      <c r="E10" t="s">
        <v>4738</v>
      </c>
      <c r="F10" t="s">
        <v>1400</v>
      </c>
      <c r="G10" t="s">
        <v>1242</v>
      </c>
      <c r="H10" t="s">
        <v>4632</v>
      </c>
      <c r="I10" t="s">
        <v>1301</v>
      </c>
      <c r="J10" t="s">
        <v>1162</v>
      </c>
      <c r="K10" t="s">
        <v>1222</v>
      </c>
      <c r="L10" t="s">
        <v>4571</v>
      </c>
      <c r="M10" t="s">
        <v>1459</v>
      </c>
      <c r="N10" t="s">
        <v>4745</v>
      </c>
    </row>
    <row r="11">
      <c r="A11" s="5" t="s">
        <v>1480</v>
      </c>
      <c r="B11" t="s">
        <v>4706</v>
      </c>
      <c r="C11" t="s">
        <v>3939</v>
      </c>
      <c r="D11" t="s">
        <v>1488</v>
      </c>
      <c r="E11" t="s">
        <v>812</v>
      </c>
      <c r="F11" t="s">
        <v>1117</v>
      </c>
      <c r="G11" t="s">
        <v>1133</v>
      </c>
      <c r="H11" t="s">
        <v>1070</v>
      </c>
      <c r="I11" t="s">
        <v>1081</v>
      </c>
      <c r="J11" t="s">
        <v>1060</v>
      </c>
      <c r="K11" t="s">
        <v>1212</v>
      </c>
      <c r="L11" t="s">
        <v>1117</v>
      </c>
      <c r="M11" t="s">
        <v>894</v>
      </c>
      <c r="N11" t="s">
        <v>1117</v>
      </c>
    </row>
    <row r="12">
      <c r="A12" s="5" t="s">
        <v>1480</v>
      </c>
      <c r="B12" t="s">
        <v>4707</v>
      </c>
      <c r="C12" t="s">
        <v>1368</v>
      </c>
      <c r="D12" t="s">
        <v>1130</v>
      </c>
      <c r="E12" t="s">
        <v>1240</v>
      </c>
      <c r="F12" t="s">
        <v>1113</v>
      </c>
      <c r="G12" t="s">
        <v>687</v>
      </c>
      <c r="H12" t="s">
        <v>1513</v>
      </c>
      <c r="I12" t="s">
        <v>1254</v>
      </c>
      <c r="J12" t="s">
        <v>1113</v>
      </c>
      <c r="K12" t="s">
        <v>1023</v>
      </c>
      <c r="L12" t="s">
        <v>1488</v>
      </c>
      <c r="M12" t="s">
        <v>503</v>
      </c>
      <c r="N12" t="s">
        <v>1113</v>
      </c>
    </row>
    <row r="13">
      <c r="A13" s="5" t="s">
        <v>1480</v>
      </c>
      <c r="B13" t="s">
        <v>4708</v>
      </c>
      <c r="C13" t="s">
        <v>1064</v>
      </c>
      <c r="D13" t="s">
        <v>1201</v>
      </c>
      <c r="E13" t="s">
        <v>685</v>
      </c>
      <c r="F13" t="s">
        <v>1113</v>
      </c>
      <c r="G13" t="s">
        <v>1061</v>
      </c>
      <c r="H13" t="s">
        <v>1513</v>
      </c>
      <c r="I13" t="s">
        <v>618</v>
      </c>
      <c r="J13" t="s">
        <v>1113</v>
      </c>
      <c r="K13" t="s">
        <v>1071</v>
      </c>
      <c r="L13" t="s">
        <v>1201</v>
      </c>
      <c r="M13" t="s">
        <v>1141</v>
      </c>
      <c r="N13" t="s">
        <v>1113</v>
      </c>
    </row>
    <row r="14">
      <c r="A14" s="5" t="s">
        <v>1480</v>
      </c>
      <c r="B14" t="s">
        <v>1483</v>
      </c>
      <c r="C14" t="s">
        <v>1319</v>
      </c>
      <c r="D14" t="s">
        <v>1113</v>
      </c>
      <c r="E14" t="s">
        <v>1113</v>
      </c>
      <c r="F14" t="s">
        <v>1113</v>
      </c>
      <c r="G14" t="s">
        <v>1197</v>
      </c>
      <c r="H14" t="s">
        <v>1113</v>
      </c>
      <c r="I14" t="s">
        <v>1113</v>
      </c>
      <c r="J14" t="s">
        <v>1113</v>
      </c>
      <c r="K14" t="s">
        <v>1319</v>
      </c>
      <c r="L14" t="s">
        <v>1113</v>
      </c>
      <c r="M14" t="s">
        <v>1113</v>
      </c>
      <c r="N14" t="s">
        <v>1113</v>
      </c>
    </row>
    <row r="15">
      <c r="A15" s="5" t="s">
        <v>1480</v>
      </c>
      <c r="B15" t="s">
        <v>1484</v>
      </c>
      <c r="C15" t="s">
        <v>1129</v>
      </c>
      <c r="D15" t="s">
        <v>1496</v>
      </c>
      <c r="E15" t="s">
        <v>1319</v>
      </c>
      <c r="F15" t="s">
        <v>1488</v>
      </c>
      <c r="G15" t="s">
        <v>1117</v>
      </c>
      <c r="H15" t="s">
        <v>1113</v>
      </c>
      <c r="I15" t="s">
        <v>1125</v>
      </c>
      <c r="J15" t="s">
        <v>1120</v>
      </c>
      <c r="K15" t="s">
        <v>1129</v>
      </c>
      <c r="L15" t="s">
        <v>1496</v>
      </c>
      <c r="M15" t="s">
        <v>1120</v>
      </c>
      <c r="N15" t="s">
        <v>1488</v>
      </c>
    </row>
    <row r="16">
      <c r="A16" s="5" t="s">
        <v>1480</v>
      </c>
      <c r="B16" t="s">
        <v>4709</v>
      </c>
      <c r="C16" t="s">
        <v>1516</v>
      </c>
      <c r="D16" t="s">
        <v>966</v>
      </c>
      <c r="E16" t="s">
        <v>1292</v>
      </c>
      <c r="F16" t="s">
        <v>1317</v>
      </c>
      <c r="G16" t="s">
        <v>1453</v>
      </c>
      <c r="H16" t="s">
        <v>1113</v>
      </c>
      <c r="I16" t="s">
        <v>1301</v>
      </c>
      <c r="J16" t="s">
        <v>1120</v>
      </c>
      <c r="K16" t="s">
        <v>4351</v>
      </c>
      <c r="L16" t="s">
        <v>501</v>
      </c>
      <c r="M16" t="s">
        <v>4539</v>
      </c>
      <c r="N16" t="s">
        <v>1079</v>
      </c>
    </row>
    <row r="17">
      <c r="A17" s="5" t="s">
        <v>1480</v>
      </c>
      <c r="B17" t="s">
        <v>493</v>
      </c>
      <c r="C17" t="s">
        <v>2916</v>
      </c>
      <c r="D17" t="s">
        <v>1078</v>
      </c>
      <c r="E17" t="s">
        <v>4741</v>
      </c>
      <c r="F17" t="s">
        <v>1070</v>
      </c>
      <c r="G17" t="s">
        <v>698</v>
      </c>
      <c r="H17" t="s">
        <v>1023</v>
      </c>
      <c r="I17" t="s">
        <v>4267</v>
      </c>
      <c r="J17" t="s">
        <v>967</v>
      </c>
      <c r="K17" t="s">
        <v>1153</v>
      </c>
      <c r="L17" t="s">
        <v>3939</v>
      </c>
      <c r="M17" t="s">
        <v>4746</v>
      </c>
      <c r="N17" t="s">
        <v>1024</v>
      </c>
    </row>
    <row r="18">
      <c r="A18" s="5" t="s">
        <v>1492</v>
      </c>
      <c r="B18" t="s">
        <v>493</v>
      </c>
      <c r="C18" t="s">
        <v>4501</v>
      </c>
      <c r="D18" t="s">
        <v>4744</v>
      </c>
      <c r="E18" t="s">
        <v>1519</v>
      </c>
      <c r="F18" t="s">
        <v>1156</v>
      </c>
      <c r="G18" t="s">
        <v>1164</v>
      </c>
      <c r="H18" t="s">
        <v>1521</v>
      </c>
      <c r="I18" t="s">
        <v>1304</v>
      </c>
      <c r="J18" t="s">
        <v>4665</v>
      </c>
      <c r="K18" t="s">
        <v>1467</v>
      </c>
      <c r="L18" t="s">
        <v>1479</v>
      </c>
      <c r="M18" t="s">
        <v>1382</v>
      </c>
      <c r="N18" t="s">
        <v>2949</v>
      </c>
    </row>
    <row r="19">
      <c r="A19" s="5" t="s">
        <v>354</v>
      </c>
      <c r="B19" t="s">
        <v>493</v>
      </c>
      <c r="C19" t="s">
        <v>440</v>
      </c>
      <c r="D19" t="s">
        <v>440</v>
      </c>
      <c r="E19" t="s">
        <v>440</v>
      </c>
      <c r="F19" t="s">
        <v>440</v>
      </c>
      <c r="G19" t="s">
        <v>440</v>
      </c>
      <c r="H19" t="s">
        <v>440</v>
      </c>
      <c r="I19" t="s">
        <v>440</v>
      </c>
      <c r="J19" t="s">
        <v>440</v>
      </c>
      <c r="K19" t="s">
        <v>440</v>
      </c>
      <c r="L19" t="s">
        <v>440</v>
      </c>
      <c r="M19" t="s">
        <v>440</v>
      </c>
      <c r="N19" t="s">
        <v>440</v>
      </c>
    </row>
    <row r="21">
      <c r="A21" t="s">
        <v>371</v>
      </c>
    </row>
    <row r="22">
      <c r="A22" t="s">
        <v>4687</v>
      </c>
    </row>
    <row r="23">
      <c r="A23" t="s">
        <v>4716</v>
      </c>
    </row>
    <row r="24">
      <c r="A24" t="s">
        <v>4717</v>
      </c>
    </row>
    <row r="25">
      <c r="A25" t="s">
        <v>354</v>
      </c>
    </row>
    <row r="26">
      <c r="A26" t="s">
        <v>373</v>
      </c>
    </row>
    <row r="27">
      <c r="A27" t="s">
        <v>4718</v>
      </c>
    </row>
    <row r="28">
      <c r="A28" t="s">
        <v>4658</v>
      </c>
    </row>
    <row r="29">
      <c r="A29" t="s">
        <v>354</v>
      </c>
    </row>
    <row r="30">
      <c r="A30" t="s">
        <v>376</v>
      </c>
    </row>
    <row r="31">
      <c r="A31" t="s">
        <v>4719</v>
      </c>
    </row>
    <row r="32">
      <c r="A32" t="s">
        <v>4720</v>
      </c>
    </row>
  </sheetData>
  <mergeCells count="4">
    <mergeCell ref="A3:N3"/>
    <mergeCell ref="A11:A17"/>
    <mergeCell ref="A18:A18"/>
    <mergeCell ref="A5:A10"/>
  </mergeCells>
  <pageMargins left="0.7" right="0.7" top="0.75" bottom="0.75" header="0.3" footer="0.3"/>
  <pageSetup paperSize="9" orientation="portrait" horizontalDpi="300" verticalDpi="300"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37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332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  <c r="G4" s="2" t="s">
        <v>513</v>
      </c>
      <c r="H4" s="2" t="s">
        <v>514</v>
      </c>
      <c r="I4" s="2" t="s">
        <v>515</v>
      </c>
      <c r="J4" s="2" t="s">
        <v>516</v>
      </c>
    </row>
    <row r="5">
      <c r="A5" s="5" t="s">
        <v>354</v>
      </c>
      <c r="B5" t="s">
        <v>4580</v>
      </c>
      <c r="C5" t="s">
        <v>369</v>
      </c>
      <c r="D5" t="s">
        <v>370</v>
      </c>
      <c r="E5" t="s">
        <v>523</v>
      </c>
      <c r="F5" t="s">
        <v>524</v>
      </c>
      <c r="G5" t="s">
        <v>430</v>
      </c>
      <c r="H5" t="s">
        <v>525</v>
      </c>
      <c r="I5" t="s">
        <v>526</v>
      </c>
      <c r="J5" t="s">
        <v>527</v>
      </c>
    </row>
    <row r="6">
      <c r="A6" s="5" t="s">
        <v>354</v>
      </c>
      <c r="B6" t="s">
        <v>4581</v>
      </c>
      <c r="C6" t="s">
        <v>4543</v>
      </c>
      <c r="D6" t="s">
        <v>887</v>
      </c>
      <c r="E6" t="s">
        <v>4747</v>
      </c>
      <c r="F6" t="s">
        <v>475</v>
      </c>
      <c r="G6" t="s">
        <v>829</v>
      </c>
      <c r="H6" t="s">
        <v>946</v>
      </c>
      <c r="I6" t="s">
        <v>958</v>
      </c>
      <c r="J6" t="s">
        <v>959</v>
      </c>
    </row>
    <row r="7">
      <c r="A7" s="5" t="s">
        <v>354</v>
      </c>
      <c r="B7" t="s">
        <v>4582</v>
      </c>
      <c r="C7" t="s">
        <v>465</v>
      </c>
      <c r="D7" t="s">
        <v>494</v>
      </c>
      <c r="E7" t="s">
        <v>424</v>
      </c>
      <c r="F7" t="s">
        <v>438</v>
      </c>
      <c r="G7" t="s">
        <v>400</v>
      </c>
      <c r="H7" t="s">
        <v>541</v>
      </c>
      <c r="I7" t="s">
        <v>542</v>
      </c>
      <c r="J7" t="s">
        <v>543</v>
      </c>
    </row>
    <row r="8">
      <c r="A8" s="5" t="s">
        <v>354</v>
      </c>
      <c r="B8" t="s">
        <v>4583</v>
      </c>
      <c r="C8" t="s">
        <v>4571</v>
      </c>
      <c r="D8" t="s">
        <v>658</v>
      </c>
      <c r="E8" t="s">
        <v>2929</v>
      </c>
      <c r="F8" t="s">
        <v>718</v>
      </c>
      <c r="G8" t="s">
        <v>418</v>
      </c>
      <c r="H8" t="s">
        <v>455</v>
      </c>
      <c r="I8" t="s">
        <v>4748</v>
      </c>
      <c r="J8" t="s">
        <v>826</v>
      </c>
    </row>
    <row r="9">
      <c r="A9" s="5" t="s">
        <v>354</v>
      </c>
      <c r="B9" t="s">
        <v>4584</v>
      </c>
      <c r="C9" t="s">
        <v>495</v>
      </c>
      <c r="D9" t="s">
        <v>496</v>
      </c>
      <c r="E9" t="s">
        <v>446</v>
      </c>
      <c r="F9" t="s">
        <v>427</v>
      </c>
      <c r="G9" t="s">
        <v>438</v>
      </c>
      <c r="H9" t="s">
        <v>452</v>
      </c>
      <c r="I9" t="s">
        <v>557</v>
      </c>
      <c r="J9" t="s">
        <v>558</v>
      </c>
    </row>
    <row r="10">
      <c r="A10" s="5" t="s">
        <v>354</v>
      </c>
      <c r="B10" t="s">
        <v>4585</v>
      </c>
      <c r="C10" t="s">
        <v>763</v>
      </c>
      <c r="D10" t="s">
        <v>612</v>
      </c>
      <c r="E10" t="s">
        <v>600</v>
      </c>
      <c r="F10" t="s">
        <v>442</v>
      </c>
      <c r="G10" t="s">
        <v>400</v>
      </c>
      <c r="H10" t="s">
        <v>478</v>
      </c>
      <c r="I10" t="s">
        <v>605</v>
      </c>
      <c r="J10" t="s">
        <v>537</v>
      </c>
    </row>
    <row r="12">
      <c r="A12" t="s">
        <v>371</v>
      </c>
    </row>
    <row r="13">
      <c r="A13" t="s">
        <v>372</v>
      </c>
    </row>
    <row r="14">
      <c r="A14" t="s">
        <v>528</v>
      </c>
    </row>
    <row r="15">
      <c r="A15" t="s">
        <v>529</v>
      </c>
    </row>
    <row r="16">
      <c r="A16" t="s">
        <v>530</v>
      </c>
    </row>
    <row r="17">
      <c r="A17" t="s">
        <v>354</v>
      </c>
    </row>
    <row r="18">
      <c r="A18" t="s">
        <v>373</v>
      </c>
    </row>
    <row r="19">
      <c r="A19" t="s">
        <v>374</v>
      </c>
    </row>
    <row r="20">
      <c r="A20" t="s">
        <v>531</v>
      </c>
    </row>
    <row r="21">
      <c r="A21" t="s">
        <v>532</v>
      </c>
    </row>
    <row r="22">
      <c r="A22" t="s">
        <v>4587</v>
      </c>
    </row>
    <row r="23">
      <c r="A23" t="s">
        <v>354</v>
      </c>
    </row>
    <row r="24">
      <c r="A24" t="s">
        <v>376</v>
      </c>
    </row>
    <row r="25">
      <c r="A25" t="s">
        <v>4349</v>
      </c>
    </row>
    <row r="26">
      <c r="A26" t="s">
        <v>4588</v>
      </c>
    </row>
  </sheetData>
  <mergeCells count="1">
    <mergeCell ref="A3:J3"/>
  </mergeCells>
  <pageMargins left="0.7" right="0.7" top="0.75" bottom="0.75" header="0.3" footer="0.3"/>
  <pageSetup paperSize="9" orientation="portrait" horizontalDpi="300" verticalDpi="300"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334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  <c r="G4" s="2" t="s">
        <v>513</v>
      </c>
      <c r="H4" s="2" t="s">
        <v>514</v>
      </c>
      <c r="I4" s="2" t="s">
        <v>515</v>
      </c>
      <c r="J4" s="2" t="s">
        <v>516</v>
      </c>
    </row>
    <row r="5">
      <c r="A5" s="5" t="s">
        <v>354</v>
      </c>
      <c r="B5" t="s">
        <v>4252</v>
      </c>
      <c r="C5" t="s">
        <v>488</v>
      </c>
      <c r="D5" t="s">
        <v>422</v>
      </c>
      <c r="E5" t="s">
        <v>430</v>
      </c>
      <c r="F5" t="s">
        <v>538</v>
      </c>
      <c r="G5" t="s">
        <v>398</v>
      </c>
      <c r="H5" t="s">
        <v>538</v>
      </c>
      <c r="I5" t="s">
        <v>634</v>
      </c>
      <c r="J5" t="s">
        <v>1020</v>
      </c>
    </row>
    <row r="6">
      <c r="A6" s="5" t="s">
        <v>354</v>
      </c>
      <c r="B6" t="s">
        <v>4257</v>
      </c>
      <c r="C6" t="s">
        <v>393</v>
      </c>
      <c r="D6" t="s">
        <v>414</v>
      </c>
      <c r="E6" t="s">
        <v>424</v>
      </c>
      <c r="F6" t="s">
        <v>432</v>
      </c>
      <c r="G6" t="s">
        <v>432</v>
      </c>
      <c r="H6" t="s">
        <v>494</v>
      </c>
      <c r="I6" t="s">
        <v>605</v>
      </c>
      <c r="J6" t="s">
        <v>668</v>
      </c>
    </row>
    <row r="7">
      <c r="A7" s="5" t="s">
        <v>354</v>
      </c>
      <c r="B7" t="s">
        <v>493</v>
      </c>
      <c r="C7" t="s">
        <v>465</v>
      </c>
      <c r="D7" t="s">
        <v>494</v>
      </c>
      <c r="E7" t="s">
        <v>424</v>
      </c>
      <c r="F7" t="s">
        <v>438</v>
      </c>
      <c r="G7" t="s">
        <v>400</v>
      </c>
      <c r="H7" t="s">
        <v>541</v>
      </c>
      <c r="I7" t="s">
        <v>542</v>
      </c>
      <c r="J7" t="s">
        <v>543</v>
      </c>
    </row>
    <row r="9">
      <c r="A9" t="s">
        <v>371</v>
      </c>
    </row>
    <row r="10">
      <c r="A10" t="s">
        <v>372</v>
      </c>
    </row>
    <row r="11">
      <c r="A11" t="s">
        <v>528</v>
      </c>
    </row>
    <row r="12">
      <c r="A12" t="s">
        <v>529</v>
      </c>
    </row>
    <row r="13">
      <c r="A13" t="s">
        <v>530</v>
      </c>
    </row>
    <row r="14">
      <c r="A14" t="s">
        <v>354</v>
      </c>
    </row>
    <row r="15">
      <c r="A15" t="s">
        <v>373</v>
      </c>
    </row>
    <row r="16">
      <c r="A16" t="s">
        <v>374</v>
      </c>
    </row>
    <row r="17">
      <c r="A17" t="s">
        <v>531</v>
      </c>
    </row>
    <row r="18">
      <c r="A18" t="s">
        <v>532</v>
      </c>
    </row>
    <row r="19">
      <c r="A19" t="s">
        <v>544</v>
      </c>
    </row>
    <row r="20">
      <c r="A20" t="s">
        <v>354</v>
      </c>
    </row>
    <row r="21">
      <c r="A21" t="s">
        <v>376</v>
      </c>
    </row>
    <row r="22">
      <c r="A22" t="s">
        <v>4630</v>
      </c>
    </row>
  </sheetData>
  <mergeCells count="1">
    <mergeCell ref="A3:J3"/>
  </mergeCells>
  <pageMargins left="0.7" right="0.7" top="0.75" bottom="0.75" header="0.3" footer="0.3"/>
  <pageSetup paperSize="9" orientation="portrait" horizontalDpi="300" verticalDpi="300"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  <col min="11" max="11" width="20.71" hidden="0" customWidth="1"/>
    <col min="12" max="12" width="20.71" hidden="0" customWidth="1"/>
    <col min="13" max="13" width="20.71" hidden="0" customWidth="1"/>
    <col min="14" max="14" width="20.71" hidden="0" customWidth="1"/>
    <col min="15" max="15" width="20.71" hidden="0" customWidth="1"/>
    <col min="16" max="16" width="20.71" hidden="0" customWidth="1"/>
    <col min="17" max="17" width="20.71" hidden="0" customWidth="1"/>
    <col min="18" max="18" width="20.71" hidden="0" customWidth="1"/>
  </cols>
  <sheetData>
    <row r="1">
      <c r="A1" s="4" t="s">
        <v>43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  <c r="K3" t="s">
        <v>354</v>
      </c>
      <c r="L3" t="s">
        <v>354</v>
      </c>
      <c r="M3" t="s">
        <v>354</v>
      </c>
      <c r="N3" t="s">
        <v>354</v>
      </c>
      <c r="O3" t="s">
        <v>354</v>
      </c>
      <c r="P3" t="s">
        <v>354</v>
      </c>
      <c r="Q3" t="s">
        <v>354</v>
      </c>
      <c r="R3" t="s">
        <v>354</v>
      </c>
    </row>
    <row r="4">
      <c r="A4" s="2" t="s">
        <v>354</v>
      </c>
      <c r="B4" s="2" t="s">
        <v>354</v>
      </c>
      <c r="C4" s="2" t="s">
        <v>898</v>
      </c>
      <c r="D4" s="2" t="s">
        <v>899</v>
      </c>
      <c r="E4" s="2" t="s">
        <v>900</v>
      </c>
      <c r="F4" s="2" t="s">
        <v>901</v>
      </c>
      <c r="G4" s="2" t="s">
        <v>902</v>
      </c>
      <c r="H4" s="2" t="s">
        <v>903</v>
      </c>
      <c r="I4" s="2" t="s">
        <v>904</v>
      </c>
      <c r="J4" s="2" t="s">
        <v>905</v>
      </c>
      <c r="K4" s="2" t="s">
        <v>906</v>
      </c>
      <c r="L4" s="2" t="s">
        <v>907</v>
      </c>
      <c r="M4" s="2" t="s">
        <v>908</v>
      </c>
      <c r="N4" s="2" t="s">
        <v>909</v>
      </c>
      <c r="O4" s="2" t="s">
        <v>910</v>
      </c>
      <c r="P4" s="2" t="s">
        <v>911</v>
      </c>
      <c r="Q4" s="2" t="s">
        <v>912</v>
      </c>
      <c r="R4" s="2" t="s">
        <v>913</v>
      </c>
    </row>
    <row r="5">
      <c r="A5" s="5" t="s">
        <v>354</v>
      </c>
      <c r="B5" t="s">
        <v>384</v>
      </c>
      <c r="C5" t="s">
        <v>975</v>
      </c>
      <c r="D5" t="s">
        <v>722</v>
      </c>
      <c r="E5" t="s">
        <v>976</v>
      </c>
      <c r="F5" t="s">
        <v>456</v>
      </c>
      <c r="G5" t="s">
        <v>722</v>
      </c>
      <c r="H5" t="s">
        <v>461</v>
      </c>
      <c r="I5" t="s">
        <v>727</v>
      </c>
      <c r="J5" t="s">
        <v>478</v>
      </c>
      <c r="K5" t="s">
        <v>525</v>
      </c>
      <c r="L5" t="s">
        <v>718</v>
      </c>
      <c r="M5" t="s">
        <v>570</v>
      </c>
      <c r="N5" t="s">
        <v>800</v>
      </c>
      <c r="O5" t="s">
        <v>550</v>
      </c>
      <c r="P5" t="s">
        <v>977</v>
      </c>
      <c r="Q5" t="s">
        <v>978</v>
      </c>
      <c r="R5" t="s">
        <v>979</v>
      </c>
    </row>
    <row r="6">
      <c r="A6" s="5" t="s">
        <v>354</v>
      </c>
      <c r="B6" t="s">
        <v>391</v>
      </c>
      <c r="C6" t="s">
        <v>789</v>
      </c>
      <c r="D6" t="s">
        <v>438</v>
      </c>
      <c r="E6" t="s">
        <v>868</v>
      </c>
      <c r="F6" t="s">
        <v>440</v>
      </c>
      <c r="G6" t="s">
        <v>430</v>
      </c>
      <c r="H6" t="s">
        <v>669</v>
      </c>
      <c r="I6" t="s">
        <v>364</v>
      </c>
      <c r="J6" t="s">
        <v>628</v>
      </c>
      <c r="K6" t="s">
        <v>457</v>
      </c>
      <c r="L6" t="s">
        <v>535</v>
      </c>
      <c r="M6" t="s">
        <v>455</v>
      </c>
      <c r="N6" t="s">
        <v>400</v>
      </c>
      <c r="O6" t="s">
        <v>540</v>
      </c>
      <c r="P6" t="s">
        <v>980</v>
      </c>
      <c r="Q6" t="s">
        <v>915</v>
      </c>
      <c r="R6" t="s">
        <v>981</v>
      </c>
    </row>
    <row r="7">
      <c r="A7" s="5" t="s">
        <v>354</v>
      </c>
      <c r="B7" t="s">
        <v>396</v>
      </c>
      <c r="C7" t="s">
        <v>658</v>
      </c>
      <c r="D7" t="s">
        <v>535</v>
      </c>
      <c r="E7" t="s">
        <v>364</v>
      </c>
      <c r="F7" t="s">
        <v>440</v>
      </c>
      <c r="G7" t="s">
        <v>415</v>
      </c>
      <c r="H7" t="s">
        <v>666</v>
      </c>
      <c r="I7" t="s">
        <v>520</v>
      </c>
      <c r="J7" t="s">
        <v>440</v>
      </c>
      <c r="K7" t="s">
        <v>588</v>
      </c>
      <c r="L7" t="s">
        <v>588</v>
      </c>
      <c r="M7" t="s">
        <v>400</v>
      </c>
      <c r="N7" t="s">
        <v>422</v>
      </c>
      <c r="O7" t="s">
        <v>982</v>
      </c>
      <c r="P7" t="s">
        <v>630</v>
      </c>
      <c r="Q7" t="s">
        <v>540</v>
      </c>
      <c r="R7" t="s">
        <v>682</v>
      </c>
    </row>
    <row r="8">
      <c r="A8" s="5" t="s">
        <v>354</v>
      </c>
      <c r="B8" t="s">
        <v>403</v>
      </c>
      <c r="C8" t="s">
        <v>916</v>
      </c>
      <c r="D8" t="s">
        <v>983</v>
      </c>
      <c r="E8" t="s">
        <v>984</v>
      </c>
      <c r="F8" t="s">
        <v>571</v>
      </c>
      <c r="G8" t="s">
        <v>401</v>
      </c>
      <c r="H8" t="s">
        <v>468</v>
      </c>
      <c r="I8" t="s">
        <v>939</v>
      </c>
      <c r="J8" t="s">
        <v>584</v>
      </c>
      <c r="K8" t="s">
        <v>440</v>
      </c>
      <c r="L8" t="s">
        <v>455</v>
      </c>
      <c r="M8" t="s">
        <v>455</v>
      </c>
      <c r="N8" t="s">
        <v>420</v>
      </c>
      <c r="O8" t="s">
        <v>985</v>
      </c>
      <c r="P8" t="s">
        <v>986</v>
      </c>
      <c r="Q8" t="s">
        <v>737</v>
      </c>
      <c r="R8" t="s">
        <v>987</v>
      </c>
    </row>
    <row r="9">
      <c r="A9" s="5" t="s">
        <v>354</v>
      </c>
      <c r="B9" t="s">
        <v>410</v>
      </c>
      <c r="C9" t="s">
        <v>473</v>
      </c>
      <c r="D9" t="s">
        <v>424</v>
      </c>
      <c r="E9" t="s">
        <v>988</v>
      </c>
      <c r="F9" t="s">
        <v>425</v>
      </c>
      <c r="G9" t="s">
        <v>444</v>
      </c>
      <c r="H9" t="s">
        <v>440</v>
      </c>
      <c r="I9" t="s">
        <v>451</v>
      </c>
      <c r="J9" t="s">
        <v>534</v>
      </c>
      <c r="K9" t="s">
        <v>435</v>
      </c>
      <c r="L9" t="s">
        <v>435</v>
      </c>
      <c r="M9" t="s">
        <v>843</v>
      </c>
      <c r="N9" t="s">
        <v>843</v>
      </c>
      <c r="O9" t="s">
        <v>395</v>
      </c>
      <c r="P9" t="s">
        <v>549</v>
      </c>
      <c r="Q9" t="s">
        <v>989</v>
      </c>
      <c r="R9" t="s">
        <v>549</v>
      </c>
    </row>
    <row r="10">
      <c r="A10" s="5" t="s">
        <v>354</v>
      </c>
      <c r="B10" t="s">
        <v>416</v>
      </c>
      <c r="C10" t="s">
        <v>718</v>
      </c>
      <c r="D10" t="s">
        <v>400</v>
      </c>
      <c r="E10" t="s">
        <v>560</v>
      </c>
      <c r="F10" t="s">
        <v>563</v>
      </c>
      <c r="G10" t="s">
        <v>525</v>
      </c>
      <c r="H10" t="s">
        <v>666</v>
      </c>
      <c r="I10" t="s">
        <v>430</v>
      </c>
      <c r="J10" t="s">
        <v>432</v>
      </c>
      <c r="K10" t="s">
        <v>595</v>
      </c>
      <c r="L10" t="s">
        <v>567</v>
      </c>
      <c r="M10" t="s">
        <v>563</v>
      </c>
      <c r="N10" t="s">
        <v>541</v>
      </c>
      <c r="O10" t="s">
        <v>990</v>
      </c>
      <c r="P10" t="s">
        <v>991</v>
      </c>
      <c r="Q10" t="s">
        <v>992</v>
      </c>
      <c r="R10" t="s">
        <v>850</v>
      </c>
    </row>
    <row r="11">
      <c r="A11" s="5" t="s">
        <v>354</v>
      </c>
      <c r="B11" t="s">
        <v>423</v>
      </c>
      <c r="C11" t="s">
        <v>647</v>
      </c>
      <c r="D11" t="s">
        <v>431</v>
      </c>
      <c r="E11" t="s">
        <v>457</v>
      </c>
      <c r="F11" t="s">
        <v>436</v>
      </c>
      <c r="G11" t="s">
        <v>434</v>
      </c>
      <c r="H11" t="s">
        <v>584</v>
      </c>
      <c r="I11" t="s">
        <v>431</v>
      </c>
      <c r="J11" t="s">
        <v>394</v>
      </c>
      <c r="K11" t="s">
        <v>587</v>
      </c>
      <c r="L11" t="s">
        <v>394</v>
      </c>
      <c r="M11" t="s">
        <v>843</v>
      </c>
      <c r="N11" t="s">
        <v>520</v>
      </c>
      <c r="O11" t="s">
        <v>684</v>
      </c>
      <c r="P11" t="s">
        <v>993</v>
      </c>
      <c r="Q11" t="s">
        <v>522</v>
      </c>
      <c r="R11" t="s">
        <v>994</v>
      </c>
    </row>
    <row r="12">
      <c r="A12" s="5" t="s">
        <v>354</v>
      </c>
      <c r="B12" t="s">
        <v>428</v>
      </c>
      <c r="C12" t="s">
        <v>390</v>
      </c>
      <c r="D12" t="s">
        <v>995</v>
      </c>
      <c r="E12" t="s">
        <v>714</v>
      </c>
      <c r="F12" t="s">
        <v>432</v>
      </c>
      <c r="G12" t="s">
        <v>439</v>
      </c>
      <c r="H12" t="s">
        <v>392</v>
      </c>
      <c r="I12" t="s">
        <v>394</v>
      </c>
      <c r="J12" t="s">
        <v>439</v>
      </c>
      <c r="K12" t="s">
        <v>414</v>
      </c>
      <c r="L12" t="s">
        <v>427</v>
      </c>
      <c r="M12" t="s">
        <v>439</v>
      </c>
      <c r="N12" t="s">
        <v>474</v>
      </c>
      <c r="O12" t="s">
        <v>549</v>
      </c>
      <c r="P12" t="s">
        <v>996</v>
      </c>
      <c r="Q12" t="s">
        <v>549</v>
      </c>
      <c r="R12" t="s">
        <v>543</v>
      </c>
    </row>
    <row r="13">
      <c r="A13" s="5" t="s">
        <v>354</v>
      </c>
      <c r="B13" t="s">
        <v>433</v>
      </c>
      <c r="C13" t="s">
        <v>395</v>
      </c>
      <c r="D13" t="s">
        <v>395</v>
      </c>
      <c r="E13" t="s">
        <v>632</v>
      </c>
      <c r="F13" t="s">
        <v>595</v>
      </c>
      <c r="G13" t="s">
        <v>395</v>
      </c>
      <c r="H13" t="s">
        <v>395</v>
      </c>
      <c r="I13" t="s">
        <v>440</v>
      </c>
      <c r="J13" t="s">
        <v>594</v>
      </c>
      <c r="K13" t="s">
        <v>395</v>
      </c>
      <c r="L13" t="s">
        <v>395</v>
      </c>
      <c r="M13" t="s">
        <v>646</v>
      </c>
      <c r="N13" t="s">
        <v>646</v>
      </c>
      <c r="O13" t="s">
        <v>395</v>
      </c>
      <c r="P13" t="s">
        <v>395</v>
      </c>
      <c r="Q13" t="s">
        <v>997</v>
      </c>
      <c r="R13" t="s">
        <v>395</v>
      </c>
    </row>
    <row r="14">
      <c r="A14" s="5" t="s">
        <v>354</v>
      </c>
      <c r="B14" t="s">
        <v>437</v>
      </c>
      <c r="C14" t="s">
        <v>395</v>
      </c>
      <c r="D14" t="s">
        <v>395</v>
      </c>
      <c r="E14" t="s">
        <v>395</v>
      </c>
      <c r="F14" t="s">
        <v>395</v>
      </c>
      <c r="G14" t="s">
        <v>395</v>
      </c>
      <c r="H14" t="s">
        <v>395</v>
      </c>
      <c r="I14" t="s">
        <v>395</v>
      </c>
      <c r="J14" t="s">
        <v>395</v>
      </c>
      <c r="K14" t="s">
        <v>395</v>
      </c>
      <c r="L14" t="s">
        <v>395</v>
      </c>
      <c r="M14" t="s">
        <v>395</v>
      </c>
      <c r="N14" t="s">
        <v>395</v>
      </c>
      <c r="O14" t="s">
        <v>395</v>
      </c>
      <c r="P14" t="s">
        <v>395</v>
      </c>
      <c r="Q14" t="s">
        <v>395</v>
      </c>
      <c r="R14" t="s">
        <v>395</v>
      </c>
    </row>
    <row r="15">
      <c r="A15" s="5" t="s">
        <v>354</v>
      </c>
      <c r="B15" t="s">
        <v>441</v>
      </c>
      <c r="C15" t="s">
        <v>395</v>
      </c>
      <c r="D15" t="s">
        <v>395</v>
      </c>
      <c r="E15" t="s">
        <v>395</v>
      </c>
      <c r="F15" t="s">
        <v>395</v>
      </c>
      <c r="G15" t="s">
        <v>395</v>
      </c>
      <c r="H15" t="s">
        <v>395</v>
      </c>
      <c r="I15" t="s">
        <v>432</v>
      </c>
      <c r="J15" t="s">
        <v>395</v>
      </c>
      <c r="K15" t="s">
        <v>395</v>
      </c>
      <c r="L15" t="s">
        <v>395</v>
      </c>
      <c r="M15" t="s">
        <v>440</v>
      </c>
      <c r="N15" t="s">
        <v>432</v>
      </c>
      <c r="O15" t="s">
        <v>395</v>
      </c>
      <c r="P15" t="s">
        <v>395</v>
      </c>
      <c r="Q15" t="s">
        <v>395</v>
      </c>
      <c r="R15" t="s">
        <v>395</v>
      </c>
    </row>
    <row r="16">
      <c r="A16" s="5" t="s">
        <v>354</v>
      </c>
      <c r="B16" t="s">
        <v>443</v>
      </c>
      <c r="C16" t="s">
        <v>983</v>
      </c>
      <c r="D16" t="s">
        <v>674</v>
      </c>
      <c r="E16" t="s">
        <v>418</v>
      </c>
      <c r="F16" t="s">
        <v>440</v>
      </c>
      <c r="G16" t="s">
        <v>718</v>
      </c>
      <c r="H16" t="s">
        <v>435</v>
      </c>
      <c r="I16" t="s">
        <v>450</v>
      </c>
      <c r="J16" t="s">
        <v>995</v>
      </c>
      <c r="K16" t="s">
        <v>427</v>
      </c>
      <c r="L16" t="s">
        <v>438</v>
      </c>
      <c r="M16" t="s">
        <v>632</v>
      </c>
      <c r="N16" t="s">
        <v>632</v>
      </c>
      <c r="O16" t="s">
        <v>998</v>
      </c>
      <c r="P16" t="s">
        <v>549</v>
      </c>
      <c r="Q16" t="s">
        <v>999</v>
      </c>
      <c r="R16" t="s">
        <v>1000</v>
      </c>
    </row>
    <row r="17">
      <c r="A17" s="5" t="s">
        <v>354</v>
      </c>
      <c r="B17" t="s">
        <v>448</v>
      </c>
      <c r="C17" t="s">
        <v>399</v>
      </c>
      <c r="D17" t="s">
        <v>567</v>
      </c>
      <c r="E17" t="s">
        <v>426</v>
      </c>
      <c r="F17" t="s">
        <v>584</v>
      </c>
      <c r="G17" t="s">
        <v>524</v>
      </c>
      <c r="H17" t="s">
        <v>538</v>
      </c>
      <c r="I17" t="s">
        <v>553</v>
      </c>
      <c r="J17" t="s">
        <v>584</v>
      </c>
      <c r="K17" t="s">
        <v>434</v>
      </c>
      <c r="L17" t="s">
        <v>438</v>
      </c>
      <c r="M17" t="s">
        <v>595</v>
      </c>
      <c r="N17" t="s">
        <v>422</v>
      </c>
      <c r="O17" t="s">
        <v>654</v>
      </c>
      <c r="P17" t="s">
        <v>644</v>
      </c>
      <c r="Q17" t="s">
        <v>573</v>
      </c>
      <c r="R17" t="s">
        <v>626</v>
      </c>
    </row>
    <row r="18">
      <c r="A18" s="5" t="s">
        <v>354</v>
      </c>
      <c r="B18" t="s">
        <v>453</v>
      </c>
      <c r="C18" t="s">
        <v>946</v>
      </c>
      <c r="D18" t="s">
        <v>567</v>
      </c>
      <c r="E18" t="s">
        <v>718</v>
      </c>
      <c r="F18" t="s">
        <v>535</v>
      </c>
      <c r="G18" t="s">
        <v>520</v>
      </c>
      <c r="H18" t="s">
        <v>398</v>
      </c>
      <c r="I18" t="s">
        <v>478</v>
      </c>
      <c r="J18" t="s">
        <v>567</v>
      </c>
      <c r="K18" t="s">
        <v>646</v>
      </c>
      <c r="L18" t="s">
        <v>394</v>
      </c>
      <c r="M18" t="s">
        <v>646</v>
      </c>
      <c r="N18" t="s">
        <v>595</v>
      </c>
      <c r="O18" t="s">
        <v>682</v>
      </c>
      <c r="P18" t="s">
        <v>1001</v>
      </c>
      <c r="Q18" t="s">
        <v>1002</v>
      </c>
      <c r="R18" t="s">
        <v>1003</v>
      </c>
    </row>
    <row r="19">
      <c r="A19" s="5" t="s">
        <v>354</v>
      </c>
      <c r="B19" t="s">
        <v>459</v>
      </c>
      <c r="C19" t="s">
        <v>808</v>
      </c>
      <c r="D19" t="s">
        <v>885</v>
      </c>
      <c r="E19" t="s">
        <v>702</v>
      </c>
      <c r="F19" t="s">
        <v>552</v>
      </c>
      <c r="G19" t="s">
        <v>405</v>
      </c>
      <c r="H19" t="s">
        <v>478</v>
      </c>
      <c r="I19" t="s">
        <v>579</v>
      </c>
      <c r="J19" t="s">
        <v>524</v>
      </c>
      <c r="K19" t="s">
        <v>552</v>
      </c>
      <c r="L19" t="s">
        <v>821</v>
      </c>
      <c r="M19" t="s">
        <v>570</v>
      </c>
      <c r="N19" t="s">
        <v>422</v>
      </c>
      <c r="O19" t="s">
        <v>779</v>
      </c>
      <c r="P19" t="s">
        <v>979</v>
      </c>
      <c r="Q19" t="s">
        <v>1004</v>
      </c>
      <c r="R19" t="s">
        <v>1005</v>
      </c>
    </row>
    <row r="20">
      <c r="A20" s="5" t="s">
        <v>354</v>
      </c>
      <c r="B20" t="s">
        <v>466</v>
      </c>
      <c r="C20" t="s">
        <v>1006</v>
      </c>
      <c r="D20" t="s">
        <v>800</v>
      </c>
      <c r="E20" t="s">
        <v>429</v>
      </c>
      <c r="F20" t="s">
        <v>571</v>
      </c>
      <c r="G20" t="s">
        <v>421</v>
      </c>
      <c r="H20" t="s">
        <v>745</v>
      </c>
      <c r="I20" t="s">
        <v>576</v>
      </c>
      <c r="J20" t="s">
        <v>431</v>
      </c>
      <c r="K20" t="s">
        <v>435</v>
      </c>
      <c r="L20" t="s">
        <v>474</v>
      </c>
      <c r="M20" t="s">
        <v>595</v>
      </c>
      <c r="N20" t="s">
        <v>494</v>
      </c>
      <c r="O20" t="s">
        <v>1007</v>
      </c>
      <c r="P20" t="s">
        <v>1008</v>
      </c>
      <c r="Q20" t="s">
        <v>519</v>
      </c>
      <c r="R20" t="s">
        <v>1009</v>
      </c>
    </row>
    <row r="21">
      <c r="A21" s="5" t="s">
        <v>354</v>
      </c>
      <c r="B21" t="s">
        <v>470</v>
      </c>
      <c r="C21" t="s">
        <v>1010</v>
      </c>
      <c r="D21" t="s">
        <v>494</v>
      </c>
      <c r="E21" t="s">
        <v>840</v>
      </c>
      <c r="F21" t="s">
        <v>422</v>
      </c>
      <c r="G21" t="s">
        <v>386</v>
      </c>
      <c r="H21" t="s">
        <v>400</v>
      </c>
      <c r="I21" t="s">
        <v>718</v>
      </c>
      <c r="J21" t="s">
        <v>432</v>
      </c>
      <c r="K21" t="s">
        <v>414</v>
      </c>
      <c r="L21" t="s">
        <v>632</v>
      </c>
      <c r="M21" t="s">
        <v>412</v>
      </c>
      <c r="N21" t="s">
        <v>422</v>
      </c>
      <c r="O21" t="s">
        <v>656</v>
      </c>
      <c r="P21" t="s">
        <v>1011</v>
      </c>
      <c r="Q21" t="s">
        <v>656</v>
      </c>
      <c r="R21" t="s">
        <v>540</v>
      </c>
    </row>
    <row r="22">
      <c r="A22" s="5" t="s">
        <v>354</v>
      </c>
      <c r="B22" t="s">
        <v>477</v>
      </c>
      <c r="C22" t="s">
        <v>821</v>
      </c>
      <c r="D22" t="s">
        <v>548</v>
      </c>
      <c r="E22" t="s">
        <v>419</v>
      </c>
      <c r="F22" t="s">
        <v>538</v>
      </c>
      <c r="G22" t="s">
        <v>552</v>
      </c>
      <c r="H22" t="s">
        <v>430</v>
      </c>
      <c r="I22" t="s">
        <v>576</v>
      </c>
      <c r="J22" t="s">
        <v>494</v>
      </c>
      <c r="K22" t="s">
        <v>476</v>
      </c>
      <c r="L22" t="s">
        <v>450</v>
      </c>
      <c r="M22" t="s">
        <v>669</v>
      </c>
      <c r="N22" t="s">
        <v>567</v>
      </c>
      <c r="O22" t="s">
        <v>961</v>
      </c>
      <c r="P22" t="s">
        <v>558</v>
      </c>
      <c r="Q22" t="s">
        <v>1012</v>
      </c>
      <c r="R22" t="s">
        <v>1013</v>
      </c>
    </row>
    <row r="23">
      <c r="A23" s="5" t="s">
        <v>354</v>
      </c>
      <c r="B23" t="s">
        <v>481</v>
      </c>
      <c r="C23" t="s">
        <v>788</v>
      </c>
      <c r="D23" t="s">
        <v>1014</v>
      </c>
      <c r="E23" t="s">
        <v>922</v>
      </c>
      <c r="F23" t="s">
        <v>465</v>
      </c>
      <c r="G23" t="s">
        <v>462</v>
      </c>
      <c r="H23" t="s">
        <v>832</v>
      </c>
      <c r="I23" t="s">
        <v>578</v>
      </c>
      <c r="J23" t="s">
        <v>496</v>
      </c>
      <c r="K23" t="s">
        <v>463</v>
      </c>
      <c r="L23" t="s">
        <v>520</v>
      </c>
      <c r="M23" t="s">
        <v>402</v>
      </c>
      <c r="N23" t="s">
        <v>390</v>
      </c>
      <c r="O23" t="s">
        <v>395</v>
      </c>
      <c r="P23" t="s">
        <v>395</v>
      </c>
      <c r="Q23" t="s">
        <v>395</v>
      </c>
      <c r="R23" t="s">
        <v>604</v>
      </c>
    </row>
    <row r="24">
      <c r="A24" s="5" t="s">
        <v>354</v>
      </c>
      <c r="B24" t="s">
        <v>486</v>
      </c>
      <c r="C24" t="s">
        <v>1015</v>
      </c>
      <c r="D24" t="s">
        <v>1016</v>
      </c>
      <c r="E24" t="s">
        <v>1017</v>
      </c>
      <c r="F24" t="s">
        <v>422</v>
      </c>
      <c r="G24" t="s">
        <v>1018</v>
      </c>
      <c r="H24" t="s">
        <v>367</v>
      </c>
      <c r="I24" t="s">
        <v>407</v>
      </c>
      <c r="J24" t="s">
        <v>430</v>
      </c>
      <c r="K24" t="s">
        <v>434</v>
      </c>
      <c r="L24" t="s">
        <v>392</v>
      </c>
      <c r="M24" t="s">
        <v>476</v>
      </c>
      <c r="N24" t="s">
        <v>554</v>
      </c>
      <c r="O24" t="s">
        <v>395</v>
      </c>
      <c r="P24" t="s">
        <v>395</v>
      </c>
      <c r="Q24" t="s">
        <v>568</v>
      </c>
      <c r="R24" t="s">
        <v>1019</v>
      </c>
    </row>
    <row r="25">
      <c r="A25" s="5" t="s">
        <v>354</v>
      </c>
      <c r="B25" t="s">
        <v>491</v>
      </c>
      <c r="C25" t="s">
        <v>395</v>
      </c>
      <c r="D25" t="s">
        <v>395</v>
      </c>
      <c r="E25" t="s">
        <v>395</v>
      </c>
      <c r="F25" t="s">
        <v>395</v>
      </c>
      <c r="G25" t="s">
        <v>395</v>
      </c>
      <c r="H25" t="s">
        <v>395</v>
      </c>
      <c r="I25" t="s">
        <v>395</v>
      </c>
      <c r="J25" t="s">
        <v>395</v>
      </c>
      <c r="K25" t="s">
        <v>395</v>
      </c>
      <c r="L25" t="s">
        <v>395</v>
      </c>
      <c r="M25" t="s">
        <v>395</v>
      </c>
      <c r="N25" t="s">
        <v>395</v>
      </c>
      <c r="O25" t="s">
        <v>395</v>
      </c>
      <c r="P25" t="s">
        <v>395</v>
      </c>
      <c r="Q25" t="s">
        <v>395</v>
      </c>
      <c r="R25" t="s">
        <v>395</v>
      </c>
    </row>
    <row r="26">
      <c r="A26" s="5" t="s">
        <v>354</v>
      </c>
      <c r="B26" t="s">
        <v>493</v>
      </c>
      <c r="C26" t="s">
        <v>488</v>
      </c>
      <c r="D26" t="s">
        <v>422</v>
      </c>
      <c r="E26" t="s">
        <v>393</v>
      </c>
      <c r="F26" t="s">
        <v>414</v>
      </c>
      <c r="G26" t="s">
        <v>430</v>
      </c>
      <c r="H26" t="s">
        <v>538</v>
      </c>
      <c r="I26" t="s">
        <v>424</v>
      </c>
      <c r="J26" t="s">
        <v>432</v>
      </c>
      <c r="K26" t="s">
        <v>398</v>
      </c>
      <c r="L26" t="s">
        <v>538</v>
      </c>
      <c r="M26" t="s">
        <v>432</v>
      </c>
      <c r="N26" t="s">
        <v>494</v>
      </c>
      <c r="O26" t="s">
        <v>634</v>
      </c>
      <c r="P26" t="s">
        <v>1020</v>
      </c>
      <c r="Q26" t="s">
        <v>605</v>
      </c>
      <c r="R26" t="s">
        <v>668</v>
      </c>
    </row>
    <row r="27">
      <c r="A27" s="5" t="s">
        <v>354</v>
      </c>
      <c r="B27" t="s">
        <v>497</v>
      </c>
      <c r="C27" t="s">
        <v>810</v>
      </c>
      <c r="D27" t="s">
        <v>1021</v>
      </c>
      <c r="E27" t="s">
        <v>1022</v>
      </c>
      <c r="F27" t="s">
        <v>968</v>
      </c>
      <c r="G27" t="s">
        <v>1023</v>
      </c>
      <c r="H27" t="s">
        <v>685</v>
      </c>
      <c r="I27" t="s">
        <v>811</v>
      </c>
      <c r="J27" t="s">
        <v>876</v>
      </c>
      <c r="K27" t="s">
        <v>1024</v>
      </c>
      <c r="L27" t="s">
        <v>1025</v>
      </c>
      <c r="M27" t="s">
        <v>813</v>
      </c>
      <c r="N27" t="s">
        <v>1026</v>
      </c>
      <c r="O27" t="s">
        <v>1027</v>
      </c>
      <c r="P27" t="s">
        <v>1028</v>
      </c>
      <c r="Q27" t="s">
        <v>1029</v>
      </c>
      <c r="R27" t="s">
        <v>1030</v>
      </c>
    </row>
    <row r="29">
      <c r="A29" t="s">
        <v>371</v>
      </c>
    </row>
    <row r="30">
      <c r="A30" t="s">
        <v>372</v>
      </c>
    </row>
    <row r="31">
      <c r="A31" t="s">
        <v>528</v>
      </c>
    </row>
    <row r="32">
      <c r="A32" t="s">
        <v>529</v>
      </c>
    </row>
    <row r="33">
      <c r="A33" t="s">
        <v>530</v>
      </c>
    </row>
    <row r="34">
      <c r="A34" t="s">
        <v>354</v>
      </c>
    </row>
    <row r="35">
      <c r="A35" t="s">
        <v>373</v>
      </c>
    </row>
    <row r="36">
      <c r="A36" t="s">
        <v>374</v>
      </c>
    </row>
    <row r="37">
      <c r="A37" t="s">
        <v>531</v>
      </c>
    </row>
    <row r="38">
      <c r="A38" t="s">
        <v>532</v>
      </c>
    </row>
    <row r="39">
      <c r="A39" t="s">
        <v>974</v>
      </c>
    </row>
    <row r="40">
      <c r="A40" t="s">
        <v>665</v>
      </c>
    </row>
    <row r="41">
      <c r="A41" t="s">
        <v>354</v>
      </c>
    </row>
    <row r="42">
      <c r="A42" t="s">
        <v>376</v>
      </c>
    </row>
    <row r="43">
      <c r="A43" t="s">
        <v>506</v>
      </c>
    </row>
    <row r="44">
      <c r="A44" t="s">
        <v>354</v>
      </c>
    </row>
    <row r="45">
      <c r="A45" t="s">
        <v>507</v>
      </c>
    </row>
    <row r="46">
      <c r="A46" t="s">
        <v>508</v>
      </c>
    </row>
  </sheetData>
  <mergeCells count="1">
    <mergeCell ref="A3:R3"/>
  </mergeCells>
  <pageMargins left="0.7" right="0.7" top="0.75" bottom="0.75" header="0.3" footer="0.3"/>
  <pageSetup paperSize="9" orientation="portrait" horizontalDpi="300" verticalDpi="300" r:id="rId2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336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  <c r="G4" s="2" t="s">
        <v>513</v>
      </c>
      <c r="H4" s="2" t="s">
        <v>514</v>
      </c>
      <c r="I4" s="2" t="s">
        <v>515</v>
      </c>
      <c r="J4" s="2" t="s">
        <v>516</v>
      </c>
    </row>
    <row r="5">
      <c r="A5" s="5" t="s">
        <v>354</v>
      </c>
      <c r="B5" t="s">
        <v>4573</v>
      </c>
      <c r="C5" t="s">
        <v>782</v>
      </c>
      <c r="D5" t="s">
        <v>494</v>
      </c>
      <c r="E5" t="s">
        <v>424</v>
      </c>
      <c r="F5" t="s">
        <v>567</v>
      </c>
      <c r="G5" t="s">
        <v>534</v>
      </c>
      <c r="H5" t="s">
        <v>535</v>
      </c>
      <c r="I5" t="s">
        <v>4749</v>
      </c>
      <c r="J5" t="s">
        <v>644</v>
      </c>
    </row>
    <row r="6">
      <c r="A6" s="5" t="s">
        <v>354</v>
      </c>
      <c r="B6" t="s">
        <v>4574</v>
      </c>
      <c r="C6" t="s">
        <v>475</v>
      </c>
      <c r="D6" t="s">
        <v>480</v>
      </c>
      <c r="E6" t="s">
        <v>424</v>
      </c>
      <c r="F6" t="s">
        <v>452</v>
      </c>
      <c r="G6" t="s">
        <v>541</v>
      </c>
      <c r="H6" t="s">
        <v>474</v>
      </c>
      <c r="I6" t="s">
        <v>4750</v>
      </c>
      <c r="J6" t="s">
        <v>639</v>
      </c>
    </row>
    <row r="7">
      <c r="A7" s="5" t="s">
        <v>354</v>
      </c>
      <c r="B7" t="s">
        <v>4576</v>
      </c>
      <c r="C7" t="s">
        <v>465</v>
      </c>
      <c r="D7" t="s">
        <v>494</v>
      </c>
      <c r="E7" t="s">
        <v>424</v>
      </c>
      <c r="F7" t="s">
        <v>438</v>
      </c>
      <c r="G7" t="s">
        <v>400</v>
      </c>
      <c r="H7" t="s">
        <v>541</v>
      </c>
      <c r="I7" t="s">
        <v>542</v>
      </c>
      <c r="J7" t="s">
        <v>543</v>
      </c>
    </row>
    <row r="9">
      <c r="A9" t="s">
        <v>371</v>
      </c>
    </row>
    <row r="10">
      <c r="A10" t="s">
        <v>372</v>
      </c>
    </row>
    <row r="11">
      <c r="A11" t="s">
        <v>528</v>
      </c>
    </row>
    <row r="12">
      <c r="A12" t="s">
        <v>529</v>
      </c>
    </row>
    <row r="13">
      <c r="A13" t="s">
        <v>530</v>
      </c>
    </row>
    <row r="14">
      <c r="A14" t="s">
        <v>354</v>
      </c>
    </row>
    <row r="15">
      <c r="A15" t="s">
        <v>373</v>
      </c>
    </row>
    <row r="16">
      <c r="A16" t="s">
        <v>374</v>
      </c>
    </row>
    <row r="17">
      <c r="A17" t="s">
        <v>531</v>
      </c>
    </row>
    <row r="18">
      <c r="A18" t="s">
        <v>532</v>
      </c>
    </row>
    <row r="19">
      <c r="A19" t="s">
        <v>544</v>
      </c>
    </row>
    <row r="20">
      <c r="A20" t="s">
        <v>354</v>
      </c>
    </row>
    <row r="21">
      <c r="A21" t="s">
        <v>376</v>
      </c>
    </row>
    <row r="22">
      <c r="A22" t="s">
        <v>2962</v>
      </c>
    </row>
    <row r="23">
      <c r="A23" t="s">
        <v>2963</v>
      </c>
    </row>
  </sheetData>
  <mergeCells count="1">
    <mergeCell ref="A3:J3"/>
  </mergeCells>
  <pageMargins left="0.7" right="0.7" top="0.75" bottom="0.75" header="0.3" footer="0.3"/>
  <pageSetup paperSize="9" orientation="portrait" horizontalDpi="300" verticalDpi="300"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21.71" hidden="0" customWidth="1"/>
    <col min="2" max="2" width="22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339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  <c r="G4" s="2" t="s">
        <v>513</v>
      </c>
      <c r="H4" s="2" t="s">
        <v>514</v>
      </c>
      <c r="I4" s="2" t="s">
        <v>515</v>
      </c>
      <c r="J4" s="2" t="s">
        <v>516</v>
      </c>
    </row>
    <row r="5">
      <c r="A5" s="5" t="s">
        <v>4262</v>
      </c>
      <c r="B5" t="s">
        <v>4263</v>
      </c>
      <c r="C5" t="s">
        <v>727</v>
      </c>
      <c r="D5" t="s">
        <v>432</v>
      </c>
      <c r="E5" t="s">
        <v>367</v>
      </c>
      <c r="F5" t="s">
        <v>534</v>
      </c>
      <c r="G5" t="s">
        <v>632</v>
      </c>
      <c r="H5" t="s">
        <v>476</v>
      </c>
      <c r="I5" t="s">
        <v>568</v>
      </c>
      <c r="J5" t="s">
        <v>590</v>
      </c>
    </row>
    <row r="6">
      <c r="A6" s="5" t="s">
        <v>4262</v>
      </c>
      <c r="B6" t="s">
        <v>4268</v>
      </c>
      <c r="C6" t="s">
        <v>832</v>
      </c>
      <c r="D6" t="s">
        <v>480</v>
      </c>
      <c r="E6" t="s">
        <v>405</v>
      </c>
      <c r="F6" t="s">
        <v>563</v>
      </c>
      <c r="G6" t="s">
        <v>420</v>
      </c>
      <c r="H6" t="s">
        <v>494</v>
      </c>
      <c r="I6" t="s">
        <v>4751</v>
      </c>
      <c r="J6" t="s">
        <v>994</v>
      </c>
    </row>
    <row r="7">
      <c r="A7" s="5" t="s">
        <v>4291</v>
      </c>
      <c r="B7" t="s">
        <v>4590</v>
      </c>
      <c r="C7" t="s">
        <v>462</v>
      </c>
      <c r="D7" t="s">
        <v>643</v>
      </c>
      <c r="E7" t="s">
        <v>402</v>
      </c>
      <c r="F7" t="s">
        <v>538</v>
      </c>
      <c r="G7" t="s">
        <v>534</v>
      </c>
      <c r="H7" t="s">
        <v>455</v>
      </c>
      <c r="I7" t="s">
        <v>961</v>
      </c>
      <c r="J7" t="s">
        <v>4752</v>
      </c>
    </row>
    <row r="8">
      <c r="A8" s="5" t="s">
        <v>4291</v>
      </c>
      <c r="B8" t="s">
        <v>4297</v>
      </c>
      <c r="C8" t="s">
        <v>672</v>
      </c>
      <c r="D8" t="s">
        <v>563</v>
      </c>
      <c r="E8" t="s">
        <v>474</v>
      </c>
      <c r="F8" t="s">
        <v>398</v>
      </c>
      <c r="G8" t="s">
        <v>400</v>
      </c>
      <c r="H8" t="s">
        <v>538</v>
      </c>
      <c r="I8" t="s">
        <v>634</v>
      </c>
      <c r="J8" t="s">
        <v>4753</v>
      </c>
    </row>
    <row r="9">
      <c r="A9" s="5" t="s">
        <v>4251</v>
      </c>
      <c r="B9" t="s">
        <v>4252</v>
      </c>
      <c r="C9" t="s">
        <v>488</v>
      </c>
      <c r="D9" t="s">
        <v>422</v>
      </c>
      <c r="E9" t="s">
        <v>430</v>
      </c>
      <c r="F9" t="s">
        <v>538</v>
      </c>
      <c r="G9" t="s">
        <v>398</v>
      </c>
      <c r="H9" t="s">
        <v>538</v>
      </c>
      <c r="I9" t="s">
        <v>634</v>
      </c>
      <c r="J9" t="s">
        <v>1020</v>
      </c>
    </row>
    <row r="10">
      <c r="A10" s="5" t="s">
        <v>4251</v>
      </c>
      <c r="B10" t="s">
        <v>4257</v>
      </c>
      <c r="C10" t="s">
        <v>393</v>
      </c>
      <c r="D10" t="s">
        <v>414</v>
      </c>
      <c r="E10" t="s">
        <v>424</v>
      </c>
      <c r="F10" t="s">
        <v>432</v>
      </c>
      <c r="G10" t="s">
        <v>432</v>
      </c>
      <c r="H10" t="s">
        <v>494</v>
      </c>
      <c r="I10" t="s">
        <v>605</v>
      </c>
      <c r="J10" t="s">
        <v>668</v>
      </c>
    </row>
    <row r="11">
      <c r="A11" s="5" t="s">
        <v>4284</v>
      </c>
      <c r="B11" t="s">
        <v>4284</v>
      </c>
      <c r="C11" t="s">
        <v>708</v>
      </c>
      <c r="D11" t="s">
        <v>400</v>
      </c>
      <c r="E11" t="s">
        <v>478</v>
      </c>
      <c r="F11" t="s">
        <v>478</v>
      </c>
      <c r="G11" t="s">
        <v>474</v>
      </c>
      <c r="H11" t="s">
        <v>474</v>
      </c>
      <c r="I11" t="s">
        <v>979</v>
      </c>
      <c r="J11" t="s">
        <v>639</v>
      </c>
    </row>
    <row r="12">
      <c r="A12" s="5" t="s">
        <v>4284</v>
      </c>
      <c r="B12" t="s">
        <v>4287</v>
      </c>
      <c r="C12" t="s">
        <v>451</v>
      </c>
      <c r="D12" t="s">
        <v>494</v>
      </c>
      <c r="E12" t="s">
        <v>424</v>
      </c>
      <c r="F12" t="s">
        <v>420</v>
      </c>
      <c r="G12" t="s">
        <v>400</v>
      </c>
      <c r="H12" t="s">
        <v>541</v>
      </c>
      <c r="I12" t="s">
        <v>4754</v>
      </c>
      <c r="J12" t="s">
        <v>543</v>
      </c>
    </row>
    <row r="13">
      <c r="A13" s="5" t="s">
        <v>4315</v>
      </c>
      <c r="B13" t="s">
        <v>4316</v>
      </c>
      <c r="C13" t="s">
        <v>523</v>
      </c>
      <c r="D13" t="s">
        <v>541</v>
      </c>
      <c r="E13" t="s">
        <v>601</v>
      </c>
      <c r="F13" t="s">
        <v>420</v>
      </c>
      <c r="G13" t="s">
        <v>534</v>
      </c>
      <c r="H13" t="s">
        <v>535</v>
      </c>
      <c r="I13" t="s">
        <v>4755</v>
      </c>
      <c r="J13" t="s">
        <v>543</v>
      </c>
    </row>
    <row r="14">
      <c r="A14" s="5" t="s">
        <v>4315</v>
      </c>
      <c r="B14" t="s">
        <v>1492</v>
      </c>
      <c r="C14" t="s">
        <v>942</v>
      </c>
      <c r="D14" t="s">
        <v>430</v>
      </c>
      <c r="E14" t="s">
        <v>754</v>
      </c>
      <c r="F14" t="s">
        <v>478</v>
      </c>
      <c r="G14" t="s">
        <v>520</v>
      </c>
      <c r="H14" t="s">
        <v>418</v>
      </c>
      <c r="I14" t="s">
        <v>997</v>
      </c>
      <c r="J14" t="s">
        <v>4756</v>
      </c>
    </row>
    <row r="15">
      <c r="A15" s="5" t="s">
        <v>4324</v>
      </c>
      <c r="B15" t="s">
        <v>4325</v>
      </c>
      <c r="C15" t="s">
        <v>4575</v>
      </c>
      <c r="D15" t="s">
        <v>607</v>
      </c>
      <c r="E15" t="s">
        <v>808</v>
      </c>
      <c r="F15" t="s">
        <v>583</v>
      </c>
      <c r="G15" t="s">
        <v>424</v>
      </c>
      <c r="H15" t="s">
        <v>546</v>
      </c>
      <c r="I15" t="s">
        <v>4757</v>
      </c>
      <c r="J15" t="s">
        <v>634</v>
      </c>
    </row>
    <row r="16">
      <c r="A16" s="5" t="s">
        <v>4324</v>
      </c>
      <c r="B16" t="s">
        <v>4329</v>
      </c>
      <c r="C16" t="s">
        <v>533</v>
      </c>
      <c r="D16" t="s">
        <v>450</v>
      </c>
      <c r="E16" t="s">
        <v>525</v>
      </c>
      <c r="F16" t="s">
        <v>432</v>
      </c>
      <c r="G16" t="s">
        <v>398</v>
      </c>
      <c r="H16" t="s">
        <v>450</v>
      </c>
      <c r="I16" t="s">
        <v>997</v>
      </c>
      <c r="J16" t="s">
        <v>822</v>
      </c>
    </row>
    <row r="17">
      <c r="A17" s="5" t="s">
        <v>4592</v>
      </c>
      <c r="B17" t="s">
        <v>4593</v>
      </c>
      <c r="C17" t="s">
        <v>717</v>
      </c>
      <c r="D17" t="s">
        <v>450</v>
      </c>
      <c r="E17" t="s">
        <v>442</v>
      </c>
      <c r="F17" t="s">
        <v>431</v>
      </c>
      <c r="G17" t="s">
        <v>476</v>
      </c>
      <c r="H17" t="s">
        <v>480</v>
      </c>
      <c r="I17" t="s">
        <v>4758</v>
      </c>
      <c r="J17" t="s">
        <v>556</v>
      </c>
    </row>
    <row r="18">
      <c r="A18" s="5" t="s">
        <v>4592</v>
      </c>
      <c r="B18" t="s">
        <v>4594</v>
      </c>
      <c r="C18" t="s">
        <v>884</v>
      </c>
      <c r="D18" t="s">
        <v>538</v>
      </c>
      <c r="E18" t="s">
        <v>608</v>
      </c>
      <c r="F18" t="s">
        <v>563</v>
      </c>
      <c r="G18" t="s">
        <v>431</v>
      </c>
      <c r="H18" t="s">
        <v>427</v>
      </c>
      <c r="I18" t="s">
        <v>522</v>
      </c>
      <c r="J18" t="s">
        <v>556</v>
      </c>
    </row>
    <row r="19">
      <c r="A19" s="5" t="s">
        <v>4596</v>
      </c>
      <c r="B19" t="s">
        <v>4597</v>
      </c>
      <c r="C19" t="s">
        <v>868</v>
      </c>
      <c r="D19" t="s">
        <v>541</v>
      </c>
      <c r="E19" t="s">
        <v>546</v>
      </c>
      <c r="F19" t="s">
        <v>457</v>
      </c>
      <c r="G19" t="s">
        <v>595</v>
      </c>
      <c r="H19" t="s">
        <v>538</v>
      </c>
      <c r="I19" t="s">
        <v>997</v>
      </c>
      <c r="J19" t="s">
        <v>558</v>
      </c>
    </row>
    <row r="20">
      <c r="A20" s="5" t="s">
        <v>4596</v>
      </c>
      <c r="B20" t="s">
        <v>4598</v>
      </c>
      <c r="C20" t="s">
        <v>884</v>
      </c>
      <c r="D20" t="s">
        <v>455</v>
      </c>
      <c r="E20" t="s">
        <v>548</v>
      </c>
      <c r="F20" t="s">
        <v>400</v>
      </c>
      <c r="G20" t="s">
        <v>432</v>
      </c>
      <c r="H20" t="s">
        <v>455</v>
      </c>
      <c r="I20" t="s">
        <v>4759</v>
      </c>
      <c r="J20" t="s">
        <v>4760</v>
      </c>
    </row>
    <row r="21">
      <c r="A21" s="5" t="s">
        <v>4596</v>
      </c>
      <c r="B21" t="s">
        <v>4599</v>
      </c>
      <c r="C21" t="s">
        <v>706</v>
      </c>
      <c r="D21" t="s">
        <v>455</v>
      </c>
      <c r="E21" t="s">
        <v>496</v>
      </c>
      <c r="F21" t="s">
        <v>438</v>
      </c>
      <c r="G21" t="s">
        <v>400</v>
      </c>
      <c r="H21" t="s">
        <v>450</v>
      </c>
      <c r="I21" t="s">
        <v>667</v>
      </c>
      <c r="J21" t="s">
        <v>668</v>
      </c>
    </row>
    <row r="22">
      <c r="A22" s="5" t="s">
        <v>4600</v>
      </c>
      <c r="B22" t="s">
        <v>4601</v>
      </c>
      <c r="C22" t="s">
        <v>393</v>
      </c>
      <c r="D22" t="s">
        <v>478</v>
      </c>
      <c r="E22" t="s">
        <v>546</v>
      </c>
      <c r="F22" t="s">
        <v>457</v>
      </c>
      <c r="G22" t="s">
        <v>432</v>
      </c>
      <c r="H22" t="s">
        <v>535</v>
      </c>
      <c r="I22" t="s">
        <v>4761</v>
      </c>
      <c r="J22" t="s">
        <v>4762</v>
      </c>
    </row>
    <row r="23">
      <c r="A23" s="5" t="s">
        <v>4600</v>
      </c>
      <c r="B23" t="s">
        <v>4602</v>
      </c>
      <c r="C23" t="s">
        <v>4403</v>
      </c>
      <c r="D23" t="s">
        <v>400</v>
      </c>
      <c r="E23" t="s">
        <v>800</v>
      </c>
      <c r="F23" t="s">
        <v>584</v>
      </c>
      <c r="G23" t="s">
        <v>398</v>
      </c>
      <c r="H23" t="s">
        <v>535</v>
      </c>
      <c r="I23" t="s">
        <v>4763</v>
      </c>
      <c r="J23" t="s">
        <v>696</v>
      </c>
    </row>
    <row r="24">
      <c r="A24" s="5" t="s">
        <v>493</v>
      </c>
      <c r="B24" t="s">
        <v>493</v>
      </c>
      <c r="C24" t="s">
        <v>465</v>
      </c>
      <c r="D24" t="s">
        <v>494</v>
      </c>
      <c r="E24" t="s">
        <v>424</v>
      </c>
      <c r="F24" t="s">
        <v>438</v>
      </c>
      <c r="G24" t="s">
        <v>400</v>
      </c>
      <c r="H24" t="s">
        <v>541</v>
      </c>
      <c r="I24" t="s">
        <v>542</v>
      </c>
      <c r="J24" t="s">
        <v>543</v>
      </c>
    </row>
    <row r="26">
      <c r="A26" t="s">
        <v>371</v>
      </c>
    </row>
    <row r="27">
      <c r="A27" t="s">
        <v>372</v>
      </c>
    </row>
    <row r="28">
      <c r="A28" t="s">
        <v>528</v>
      </c>
    </row>
    <row r="29">
      <c r="A29" t="s">
        <v>529</v>
      </c>
    </row>
    <row r="30">
      <c r="A30" t="s">
        <v>530</v>
      </c>
    </row>
    <row r="31">
      <c r="A31" t="s">
        <v>354</v>
      </c>
    </row>
    <row r="32">
      <c r="A32" t="s">
        <v>373</v>
      </c>
    </row>
    <row r="33">
      <c r="A33" t="s">
        <v>374</v>
      </c>
    </row>
    <row r="34">
      <c r="A34" t="s">
        <v>531</v>
      </c>
    </row>
    <row r="35">
      <c r="A35" t="s">
        <v>532</v>
      </c>
    </row>
    <row r="36">
      <c r="A36" t="s">
        <v>544</v>
      </c>
    </row>
    <row r="37">
      <c r="A37" t="s">
        <v>354</v>
      </c>
    </row>
    <row r="38">
      <c r="A38" t="s">
        <v>376</v>
      </c>
    </row>
    <row r="39">
      <c r="A39" t="s">
        <v>4342</v>
      </c>
    </row>
    <row r="40">
      <c r="A40" t="s">
        <v>4345</v>
      </c>
    </row>
    <row r="41">
      <c r="A41" t="s">
        <v>4341</v>
      </c>
    </row>
    <row r="42">
      <c r="A42" t="s">
        <v>4344</v>
      </c>
    </row>
    <row r="43">
      <c r="A43" t="s">
        <v>4347</v>
      </c>
    </row>
    <row r="44">
      <c r="A44" t="s">
        <v>4348</v>
      </c>
    </row>
    <row r="45">
      <c r="A45" t="s">
        <v>4603</v>
      </c>
    </row>
    <row r="46">
      <c r="A46" t="s">
        <v>4604</v>
      </c>
    </row>
    <row r="47">
      <c r="A47" t="s">
        <v>4605</v>
      </c>
    </row>
    <row r="48">
      <c r="A48" t="s">
        <v>354</v>
      </c>
    </row>
    <row r="49">
      <c r="A49" t="s">
        <v>507</v>
      </c>
    </row>
    <row r="50">
      <c r="A50" t="s">
        <v>4606</v>
      </c>
    </row>
    <row r="51">
      <c r="A51" t="s">
        <v>4607</v>
      </c>
    </row>
    <row r="52">
      <c r="A52" t="s">
        <v>4608</v>
      </c>
    </row>
  </sheetData>
  <mergeCells count="11">
    <mergeCell ref="A3:J3"/>
    <mergeCell ref="A5:A6"/>
    <mergeCell ref="A15:A16"/>
    <mergeCell ref="A17:A18"/>
    <mergeCell ref="A9:A10"/>
    <mergeCell ref="A13:A14"/>
    <mergeCell ref="A11:A12"/>
    <mergeCell ref="A22:A23"/>
    <mergeCell ref="A19:A21"/>
    <mergeCell ref="A7:A8"/>
    <mergeCell ref="A24:A24"/>
  </mergeCells>
  <pageMargins left="0.7" right="0.7" top="0.75" bottom="0.75" header="0.3" footer="0.3"/>
  <pageSetup paperSize="9" orientation="portrait" horizontalDpi="300" verticalDpi="300"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341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  <c r="G4" s="2" t="s">
        <v>513</v>
      </c>
      <c r="H4" s="2" t="s">
        <v>514</v>
      </c>
      <c r="I4" s="2" t="s">
        <v>515</v>
      </c>
      <c r="J4" s="2" t="s">
        <v>516</v>
      </c>
    </row>
    <row r="5">
      <c r="A5" s="5" t="s">
        <v>354</v>
      </c>
      <c r="B5" t="s">
        <v>4252</v>
      </c>
      <c r="C5" t="s">
        <v>1233</v>
      </c>
      <c r="D5" t="s">
        <v>446</v>
      </c>
      <c r="E5" t="s">
        <v>463</v>
      </c>
      <c r="F5" t="s">
        <v>412</v>
      </c>
      <c r="G5" t="s">
        <v>534</v>
      </c>
      <c r="H5" t="s">
        <v>414</v>
      </c>
      <c r="I5" t="s">
        <v>677</v>
      </c>
      <c r="J5" t="s">
        <v>4764</v>
      </c>
    </row>
    <row r="6">
      <c r="A6" s="5" t="s">
        <v>354</v>
      </c>
      <c r="B6" t="s">
        <v>4257</v>
      </c>
      <c r="C6" t="s">
        <v>1340</v>
      </c>
      <c r="D6" t="s">
        <v>367</v>
      </c>
      <c r="E6" t="s">
        <v>496</v>
      </c>
      <c r="F6" t="s">
        <v>392</v>
      </c>
      <c r="G6" t="s">
        <v>476</v>
      </c>
      <c r="H6" t="s">
        <v>643</v>
      </c>
      <c r="I6" t="s">
        <v>979</v>
      </c>
      <c r="J6" t="s">
        <v>4765</v>
      </c>
    </row>
    <row r="7">
      <c r="A7" s="5" t="s">
        <v>354</v>
      </c>
      <c r="B7" t="s">
        <v>493</v>
      </c>
      <c r="C7" t="s">
        <v>495</v>
      </c>
      <c r="D7" t="s">
        <v>496</v>
      </c>
      <c r="E7" t="s">
        <v>446</v>
      </c>
      <c r="F7" t="s">
        <v>427</v>
      </c>
      <c r="G7" t="s">
        <v>438</v>
      </c>
      <c r="H7" t="s">
        <v>452</v>
      </c>
      <c r="I7" t="s">
        <v>557</v>
      </c>
      <c r="J7" t="s">
        <v>558</v>
      </c>
    </row>
    <row r="9">
      <c r="A9" t="s">
        <v>371</v>
      </c>
    </row>
    <row r="10">
      <c r="A10" t="s">
        <v>372</v>
      </c>
    </row>
    <row r="11">
      <c r="A11" t="s">
        <v>528</v>
      </c>
    </row>
    <row r="12">
      <c r="A12" t="s">
        <v>529</v>
      </c>
    </row>
    <row r="13">
      <c r="A13" t="s">
        <v>530</v>
      </c>
    </row>
    <row r="14">
      <c r="A14" t="s">
        <v>354</v>
      </c>
    </row>
    <row r="15">
      <c r="A15" t="s">
        <v>373</v>
      </c>
    </row>
    <row r="16">
      <c r="A16" t="s">
        <v>374</v>
      </c>
    </row>
    <row r="17">
      <c r="A17" t="s">
        <v>531</v>
      </c>
    </row>
    <row r="18">
      <c r="A18" t="s">
        <v>532</v>
      </c>
    </row>
    <row r="19">
      <c r="A19" t="s">
        <v>559</v>
      </c>
    </row>
    <row r="20">
      <c r="A20" t="s">
        <v>354</v>
      </c>
    </row>
    <row r="21">
      <c r="A21" t="s">
        <v>376</v>
      </c>
    </row>
    <row r="22">
      <c r="A22" t="s">
        <v>4630</v>
      </c>
    </row>
  </sheetData>
  <mergeCells count="1">
    <mergeCell ref="A3:J3"/>
  </mergeCells>
  <pageMargins left="0.7" right="0.7" top="0.75" bottom="0.75" header="0.3" footer="0.3"/>
  <pageSetup paperSize="9" orientation="portrait" horizontalDpi="300" verticalDpi="300"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343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  <c r="G4" s="2" t="s">
        <v>513</v>
      </c>
      <c r="H4" s="2" t="s">
        <v>514</v>
      </c>
      <c r="I4" s="2" t="s">
        <v>515</v>
      </c>
      <c r="J4" s="2" t="s">
        <v>516</v>
      </c>
    </row>
    <row r="5">
      <c r="A5" s="5" t="s">
        <v>354</v>
      </c>
      <c r="B5" t="s">
        <v>4573</v>
      </c>
      <c r="C5" t="s">
        <v>748</v>
      </c>
      <c r="D5" t="s">
        <v>714</v>
      </c>
      <c r="E5" t="s">
        <v>446</v>
      </c>
      <c r="F5" t="s">
        <v>427</v>
      </c>
      <c r="G5" t="s">
        <v>438</v>
      </c>
      <c r="H5" t="s">
        <v>455</v>
      </c>
      <c r="I5" t="s">
        <v>4766</v>
      </c>
      <c r="J5" t="s">
        <v>558</v>
      </c>
    </row>
    <row r="6">
      <c r="A6" s="5" t="s">
        <v>354</v>
      </c>
      <c r="B6" t="s">
        <v>4574</v>
      </c>
      <c r="C6" t="s">
        <v>395</v>
      </c>
      <c r="D6" t="s">
        <v>395</v>
      </c>
      <c r="E6" t="s">
        <v>395</v>
      </c>
      <c r="F6" t="s">
        <v>395</v>
      </c>
      <c r="G6" t="s">
        <v>395</v>
      </c>
      <c r="H6" t="s">
        <v>395</v>
      </c>
      <c r="I6" t="s">
        <v>395</v>
      </c>
      <c r="J6" t="s">
        <v>395</v>
      </c>
    </row>
    <row r="7">
      <c r="A7" s="5" t="s">
        <v>354</v>
      </c>
      <c r="B7" t="s">
        <v>4576</v>
      </c>
      <c r="C7" t="s">
        <v>495</v>
      </c>
      <c r="D7" t="s">
        <v>496</v>
      </c>
      <c r="E7" t="s">
        <v>446</v>
      </c>
      <c r="F7" t="s">
        <v>427</v>
      </c>
      <c r="G7" t="s">
        <v>438</v>
      </c>
      <c r="H7" t="s">
        <v>452</v>
      </c>
      <c r="I7" t="s">
        <v>557</v>
      </c>
      <c r="J7" t="s">
        <v>558</v>
      </c>
    </row>
    <row r="9">
      <c r="A9" t="s">
        <v>371</v>
      </c>
    </row>
    <row r="10">
      <c r="A10" t="s">
        <v>372</v>
      </c>
    </row>
    <row r="11">
      <c r="A11" t="s">
        <v>528</v>
      </c>
    </row>
    <row r="12">
      <c r="A12" t="s">
        <v>529</v>
      </c>
    </row>
    <row r="13">
      <c r="A13" t="s">
        <v>530</v>
      </c>
    </row>
    <row r="14">
      <c r="A14" t="s">
        <v>354</v>
      </c>
    </row>
    <row r="15">
      <c r="A15" t="s">
        <v>373</v>
      </c>
    </row>
    <row r="16">
      <c r="A16" t="s">
        <v>374</v>
      </c>
    </row>
    <row r="17">
      <c r="A17" t="s">
        <v>531</v>
      </c>
    </row>
    <row r="18">
      <c r="A18" t="s">
        <v>532</v>
      </c>
    </row>
    <row r="19">
      <c r="A19" t="s">
        <v>559</v>
      </c>
    </row>
    <row r="20">
      <c r="A20" t="s">
        <v>354</v>
      </c>
    </row>
    <row r="21">
      <c r="A21" t="s">
        <v>376</v>
      </c>
    </row>
    <row r="22">
      <c r="A22" t="s">
        <v>2962</v>
      </c>
    </row>
    <row r="23">
      <c r="A23" t="s">
        <v>2963</v>
      </c>
    </row>
  </sheetData>
  <mergeCells count="1">
    <mergeCell ref="A3:J3"/>
  </mergeCells>
  <pageMargins left="0.7" right="0.7" top="0.75" bottom="0.75" header="0.3" footer="0.3"/>
  <pageSetup paperSize="9" orientation="portrait" horizontalDpi="300" verticalDpi="300"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21.71" hidden="0" customWidth="1"/>
    <col min="2" max="2" width="22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345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  <c r="G4" s="2" t="s">
        <v>513</v>
      </c>
      <c r="H4" s="2" t="s">
        <v>514</v>
      </c>
      <c r="I4" s="2" t="s">
        <v>515</v>
      </c>
      <c r="J4" s="2" t="s">
        <v>516</v>
      </c>
    </row>
    <row r="5">
      <c r="A5" s="5" t="s">
        <v>4262</v>
      </c>
      <c r="B5" t="s">
        <v>4263</v>
      </c>
      <c r="C5" t="s">
        <v>939</v>
      </c>
      <c r="D5" t="s">
        <v>456</v>
      </c>
      <c r="E5" t="s">
        <v>946</v>
      </c>
      <c r="F5" t="s">
        <v>446</v>
      </c>
      <c r="G5" t="s">
        <v>535</v>
      </c>
      <c r="H5" t="s">
        <v>535</v>
      </c>
      <c r="I5" t="s">
        <v>4767</v>
      </c>
      <c r="J5" t="s">
        <v>582</v>
      </c>
    </row>
    <row r="6">
      <c r="A6" s="5" t="s">
        <v>4262</v>
      </c>
      <c r="B6" t="s">
        <v>4268</v>
      </c>
      <c r="C6" t="s">
        <v>2901</v>
      </c>
      <c r="D6" t="s">
        <v>496</v>
      </c>
      <c r="E6" t="s">
        <v>446</v>
      </c>
      <c r="F6" t="s">
        <v>520</v>
      </c>
      <c r="G6" t="s">
        <v>420</v>
      </c>
      <c r="H6" t="s">
        <v>452</v>
      </c>
      <c r="I6" t="s">
        <v>634</v>
      </c>
      <c r="J6" t="s">
        <v>4768</v>
      </c>
    </row>
    <row r="7">
      <c r="A7" s="5" t="s">
        <v>4291</v>
      </c>
      <c r="B7" t="s">
        <v>4590</v>
      </c>
      <c r="C7" t="s">
        <v>883</v>
      </c>
      <c r="D7" t="s">
        <v>496</v>
      </c>
      <c r="E7" t="s">
        <v>446</v>
      </c>
      <c r="F7" t="s">
        <v>571</v>
      </c>
      <c r="G7" t="s">
        <v>563</v>
      </c>
      <c r="H7" t="s">
        <v>452</v>
      </c>
      <c r="I7" t="s">
        <v>4769</v>
      </c>
      <c r="J7" t="s">
        <v>558</v>
      </c>
    </row>
    <row r="8">
      <c r="A8" s="5" t="s">
        <v>4291</v>
      </c>
      <c r="B8" t="s">
        <v>4297</v>
      </c>
      <c r="C8" t="s">
        <v>393</v>
      </c>
      <c r="D8" t="s">
        <v>583</v>
      </c>
      <c r="E8" t="s">
        <v>496</v>
      </c>
      <c r="F8" t="s">
        <v>666</v>
      </c>
      <c r="G8" t="s">
        <v>436</v>
      </c>
      <c r="H8" t="s">
        <v>474</v>
      </c>
      <c r="I8" t="s">
        <v>556</v>
      </c>
      <c r="J8" t="s">
        <v>4770</v>
      </c>
    </row>
    <row r="9">
      <c r="A9" s="5" t="s">
        <v>4251</v>
      </c>
      <c r="B9" t="s">
        <v>4252</v>
      </c>
      <c r="C9" t="s">
        <v>1233</v>
      </c>
      <c r="D9" t="s">
        <v>446</v>
      </c>
      <c r="E9" t="s">
        <v>463</v>
      </c>
      <c r="F9" t="s">
        <v>412</v>
      </c>
      <c r="G9" t="s">
        <v>534</v>
      </c>
      <c r="H9" t="s">
        <v>414</v>
      </c>
      <c r="I9" t="s">
        <v>677</v>
      </c>
      <c r="J9" t="s">
        <v>4764</v>
      </c>
    </row>
    <row r="10">
      <c r="A10" s="5" t="s">
        <v>4251</v>
      </c>
      <c r="B10" t="s">
        <v>4257</v>
      </c>
      <c r="C10" t="s">
        <v>1340</v>
      </c>
      <c r="D10" t="s">
        <v>367</v>
      </c>
      <c r="E10" t="s">
        <v>496</v>
      </c>
      <c r="F10" t="s">
        <v>392</v>
      </c>
      <c r="G10" t="s">
        <v>476</v>
      </c>
      <c r="H10" t="s">
        <v>643</v>
      </c>
      <c r="I10" t="s">
        <v>979</v>
      </c>
      <c r="J10" t="s">
        <v>4765</v>
      </c>
    </row>
    <row r="11">
      <c r="A11" s="5" t="s">
        <v>4284</v>
      </c>
      <c r="B11" t="s">
        <v>4284</v>
      </c>
      <c r="C11" t="s">
        <v>395</v>
      </c>
      <c r="D11" t="s">
        <v>395</v>
      </c>
      <c r="E11" t="s">
        <v>395</v>
      </c>
      <c r="F11" t="s">
        <v>395</v>
      </c>
      <c r="G11" t="s">
        <v>395</v>
      </c>
      <c r="H11" t="s">
        <v>395</v>
      </c>
      <c r="I11" t="s">
        <v>395</v>
      </c>
      <c r="J11" t="s">
        <v>395</v>
      </c>
    </row>
    <row r="12">
      <c r="A12" s="5" t="s">
        <v>4284</v>
      </c>
      <c r="B12" t="s">
        <v>4287</v>
      </c>
      <c r="C12" t="s">
        <v>495</v>
      </c>
      <c r="D12" t="s">
        <v>456</v>
      </c>
      <c r="E12" t="s">
        <v>456</v>
      </c>
      <c r="F12" t="s">
        <v>553</v>
      </c>
      <c r="G12" t="s">
        <v>420</v>
      </c>
      <c r="H12" t="s">
        <v>452</v>
      </c>
      <c r="I12" t="s">
        <v>557</v>
      </c>
      <c r="J12" t="s">
        <v>558</v>
      </c>
    </row>
    <row r="13">
      <c r="A13" s="5" t="s">
        <v>4315</v>
      </c>
      <c r="B13" t="s">
        <v>4316</v>
      </c>
      <c r="C13" t="s">
        <v>857</v>
      </c>
      <c r="D13" t="s">
        <v>583</v>
      </c>
      <c r="E13" t="s">
        <v>546</v>
      </c>
      <c r="F13" t="s">
        <v>524</v>
      </c>
      <c r="G13" t="s">
        <v>438</v>
      </c>
      <c r="H13" t="s">
        <v>452</v>
      </c>
      <c r="I13" t="s">
        <v>670</v>
      </c>
      <c r="J13" t="s">
        <v>4771</v>
      </c>
    </row>
    <row r="14">
      <c r="A14" s="5" t="s">
        <v>4315</v>
      </c>
      <c r="B14" t="s">
        <v>1492</v>
      </c>
      <c r="C14" t="s">
        <v>2921</v>
      </c>
      <c r="D14" t="s">
        <v>462</v>
      </c>
      <c r="E14" t="s">
        <v>2919</v>
      </c>
      <c r="F14" t="s">
        <v>576</v>
      </c>
      <c r="G14" t="s">
        <v>595</v>
      </c>
      <c r="H14" t="s">
        <v>480</v>
      </c>
      <c r="I14" t="s">
        <v>4772</v>
      </c>
      <c r="J14" t="s">
        <v>537</v>
      </c>
    </row>
    <row r="15">
      <c r="A15" s="5" t="s">
        <v>4324</v>
      </c>
      <c r="B15" t="s">
        <v>4325</v>
      </c>
      <c r="C15" t="s">
        <v>1114</v>
      </c>
      <c r="D15" t="s">
        <v>768</v>
      </c>
      <c r="E15" t="s">
        <v>461</v>
      </c>
      <c r="F15" t="s">
        <v>612</v>
      </c>
      <c r="G15" t="s">
        <v>452</v>
      </c>
      <c r="H15" t="s">
        <v>394</v>
      </c>
      <c r="I15" t="s">
        <v>982</v>
      </c>
      <c r="J15" t="s">
        <v>4773</v>
      </c>
    </row>
    <row r="16">
      <c r="A16" s="5" t="s">
        <v>4324</v>
      </c>
      <c r="B16" t="s">
        <v>4329</v>
      </c>
      <c r="C16" t="s">
        <v>748</v>
      </c>
      <c r="D16" t="s">
        <v>583</v>
      </c>
      <c r="E16" t="s">
        <v>456</v>
      </c>
      <c r="F16" t="s">
        <v>524</v>
      </c>
      <c r="G16" t="s">
        <v>420</v>
      </c>
      <c r="H16" t="s">
        <v>478</v>
      </c>
      <c r="I16" t="s">
        <v>4766</v>
      </c>
      <c r="J16" t="s">
        <v>558</v>
      </c>
    </row>
    <row r="17">
      <c r="A17" s="5" t="s">
        <v>4592</v>
      </c>
      <c r="B17" t="s">
        <v>4593</v>
      </c>
      <c r="C17" t="s">
        <v>395</v>
      </c>
      <c r="D17" t="s">
        <v>395</v>
      </c>
      <c r="E17" t="s">
        <v>395</v>
      </c>
      <c r="F17" t="s">
        <v>395</v>
      </c>
      <c r="G17" t="s">
        <v>395</v>
      </c>
      <c r="H17" t="s">
        <v>395</v>
      </c>
      <c r="I17" t="s">
        <v>395</v>
      </c>
      <c r="J17" t="s">
        <v>395</v>
      </c>
    </row>
    <row r="18">
      <c r="A18" s="5" t="s">
        <v>4592</v>
      </c>
      <c r="B18" t="s">
        <v>4594</v>
      </c>
      <c r="C18" t="s">
        <v>395</v>
      </c>
      <c r="D18" t="s">
        <v>395</v>
      </c>
      <c r="E18" t="s">
        <v>395</v>
      </c>
      <c r="F18" t="s">
        <v>395</v>
      </c>
      <c r="G18" t="s">
        <v>395</v>
      </c>
      <c r="H18" t="s">
        <v>395</v>
      </c>
      <c r="I18" t="s">
        <v>395</v>
      </c>
      <c r="J18" t="s">
        <v>395</v>
      </c>
    </row>
    <row r="19">
      <c r="A19" s="5" t="s">
        <v>4596</v>
      </c>
      <c r="B19" t="s">
        <v>4597</v>
      </c>
      <c r="C19" t="s">
        <v>545</v>
      </c>
      <c r="D19" t="s">
        <v>370</v>
      </c>
      <c r="E19" t="s">
        <v>430</v>
      </c>
      <c r="F19" t="s">
        <v>553</v>
      </c>
      <c r="G19" t="s">
        <v>535</v>
      </c>
      <c r="H19" t="s">
        <v>392</v>
      </c>
      <c r="I19" t="s">
        <v>670</v>
      </c>
      <c r="J19" t="s">
        <v>4774</v>
      </c>
    </row>
    <row r="20">
      <c r="A20" s="5" t="s">
        <v>4596</v>
      </c>
      <c r="B20" t="s">
        <v>4598</v>
      </c>
      <c r="C20" t="s">
        <v>702</v>
      </c>
      <c r="D20" t="s">
        <v>583</v>
      </c>
      <c r="E20" t="s">
        <v>446</v>
      </c>
      <c r="F20" t="s">
        <v>452</v>
      </c>
      <c r="G20" t="s">
        <v>420</v>
      </c>
      <c r="H20" t="s">
        <v>480</v>
      </c>
      <c r="I20" t="s">
        <v>634</v>
      </c>
      <c r="J20" t="s">
        <v>558</v>
      </c>
    </row>
    <row r="21">
      <c r="A21" s="5" t="s">
        <v>4596</v>
      </c>
      <c r="B21" t="s">
        <v>4599</v>
      </c>
      <c r="C21" t="s">
        <v>579</v>
      </c>
      <c r="D21" t="s">
        <v>583</v>
      </c>
      <c r="E21" t="s">
        <v>480</v>
      </c>
      <c r="F21" t="s">
        <v>553</v>
      </c>
      <c r="G21" t="s">
        <v>669</v>
      </c>
      <c r="H21" t="s">
        <v>567</v>
      </c>
      <c r="I21" t="s">
        <v>549</v>
      </c>
      <c r="J21" t="s">
        <v>558</v>
      </c>
    </row>
    <row r="22">
      <c r="A22" s="5" t="s">
        <v>4600</v>
      </c>
      <c r="B22" t="s">
        <v>4601</v>
      </c>
      <c r="C22" t="s">
        <v>793</v>
      </c>
      <c r="D22" t="s">
        <v>402</v>
      </c>
      <c r="E22" t="s">
        <v>367</v>
      </c>
      <c r="F22" t="s">
        <v>427</v>
      </c>
      <c r="G22" t="s">
        <v>538</v>
      </c>
      <c r="H22" t="s">
        <v>494</v>
      </c>
      <c r="I22" t="s">
        <v>590</v>
      </c>
      <c r="J22" t="s">
        <v>558</v>
      </c>
    </row>
    <row r="23">
      <c r="A23" s="5" t="s">
        <v>4600</v>
      </c>
      <c r="B23" t="s">
        <v>4602</v>
      </c>
      <c r="C23" t="s">
        <v>832</v>
      </c>
      <c r="D23" t="s">
        <v>394</v>
      </c>
      <c r="E23" t="s">
        <v>392</v>
      </c>
      <c r="F23" t="s">
        <v>431</v>
      </c>
      <c r="G23" t="s">
        <v>394</v>
      </c>
      <c r="H23" t="s">
        <v>547</v>
      </c>
      <c r="I23" t="s">
        <v>605</v>
      </c>
      <c r="J23" t="s">
        <v>4775</v>
      </c>
    </row>
    <row r="24">
      <c r="A24" s="5" t="s">
        <v>493</v>
      </c>
      <c r="B24" t="s">
        <v>493</v>
      </c>
      <c r="C24" t="s">
        <v>495</v>
      </c>
      <c r="D24" t="s">
        <v>496</v>
      </c>
      <c r="E24" t="s">
        <v>446</v>
      </c>
      <c r="F24" t="s">
        <v>427</v>
      </c>
      <c r="G24" t="s">
        <v>438</v>
      </c>
      <c r="H24" t="s">
        <v>452</v>
      </c>
      <c r="I24" t="s">
        <v>557</v>
      </c>
      <c r="J24" t="s">
        <v>558</v>
      </c>
    </row>
    <row r="26">
      <c r="A26" t="s">
        <v>371</v>
      </c>
    </row>
    <row r="27">
      <c r="A27" t="s">
        <v>372</v>
      </c>
    </row>
    <row r="28">
      <c r="A28" t="s">
        <v>528</v>
      </c>
    </row>
    <row r="29">
      <c r="A29" t="s">
        <v>529</v>
      </c>
    </row>
    <row r="30">
      <c r="A30" t="s">
        <v>530</v>
      </c>
    </row>
    <row r="31">
      <c r="A31" t="s">
        <v>354</v>
      </c>
    </row>
    <row r="32">
      <c r="A32" t="s">
        <v>373</v>
      </c>
    </row>
    <row r="33">
      <c r="A33" t="s">
        <v>374</v>
      </c>
    </row>
    <row r="34">
      <c r="A34" t="s">
        <v>531</v>
      </c>
    </row>
    <row r="35">
      <c r="A35" t="s">
        <v>532</v>
      </c>
    </row>
    <row r="36">
      <c r="A36" t="s">
        <v>559</v>
      </c>
    </row>
    <row r="37">
      <c r="A37" t="s">
        <v>354</v>
      </c>
    </row>
    <row r="38">
      <c r="A38" t="s">
        <v>376</v>
      </c>
    </row>
    <row r="39">
      <c r="A39" t="s">
        <v>4342</v>
      </c>
    </row>
    <row r="40">
      <c r="A40" t="s">
        <v>4345</v>
      </c>
    </row>
    <row r="41">
      <c r="A41" t="s">
        <v>4341</v>
      </c>
    </row>
    <row r="42">
      <c r="A42" t="s">
        <v>4344</v>
      </c>
    </row>
    <row r="43">
      <c r="A43" t="s">
        <v>4347</v>
      </c>
    </row>
    <row r="44">
      <c r="A44" t="s">
        <v>4348</v>
      </c>
    </row>
    <row r="45">
      <c r="A45" t="s">
        <v>4603</v>
      </c>
    </row>
    <row r="46">
      <c r="A46" t="s">
        <v>4604</v>
      </c>
    </row>
    <row r="47">
      <c r="A47" t="s">
        <v>4605</v>
      </c>
    </row>
    <row r="48">
      <c r="A48" t="s">
        <v>354</v>
      </c>
    </row>
    <row r="49">
      <c r="A49" t="s">
        <v>507</v>
      </c>
    </row>
    <row r="50">
      <c r="A50" t="s">
        <v>4606</v>
      </c>
    </row>
    <row r="51">
      <c r="A51" t="s">
        <v>4607</v>
      </c>
    </row>
    <row r="52">
      <c r="A52" t="s">
        <v>4608</v>
      </c>
    </row>
  </sheetData>
  <mergeCells count="11">
    <mergeCell ref="A3:J3"/>
    <mergeCell ref="A5:A6"/>
    <mergeCell ref="A15:A16"/>
    <mergeCell ref="A17:A18"/>
    <mergeCell ref="A9:A10"/>
    <mergeCell ref="A13:A14"/>
    <mergeCell ref="A11:A12"/>
    <mergeCell ref="A22:A23"/>
    <mergeCell ref="A19:A21"/>
    <mergeCell ref="A7:A8"/>
    <mergeCell ref="A24:A24"/>
  </mergeCells>
  <pageMargins left="0.7" right="0.7" top="0.75" bottom="0.75" header="0.3" footer="0.3"/>
  <pageSetup paperSize="9" orientation="portrait" horizontalDpi="300" verticalDpi="300"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348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  <c r="G4" s="2" t="s">
        <v>513</v>
      </c>
      <c r="H4" s="2" t="s">
        <v>514</v>
      </c>
      <c r="I4" s="2" t="s">
        <v>515</v>
      </c>
      <c r="J4" s="2" t="s">
        <v>516</v>
      </c>
    </row>
    <row r="5">
      <c r="A5" s="5" t="s">
        <v>354</v>
      </c>
      <c r="B5" t="s">
        <v>4252</v>
      </c>
      <c r="C5" t="s">
        <v>736</v>
      </c>
      <c r="D5" t="s">
        <v>496</v>
      </c>
      <c r="E5" t="s">
        <v>569</v>
      </c>
      <c r="F5" t="s">
        <v>418</v>
      </c>
      <c r="G5" t="s">
        <v>546</v>
      </c>
      <c r="H5" t="s">
        <v>548</v>
      </c>
      <c r="I5" t="s">
        <v>926</v>
      </c>
      <c r="J5" t="s">
        <v>841</v>
      </c>
    </row>
    <row r="6">
      <c r="A6" s="5" t="s">
        <v>354</v>
      </c>
      <c r="B6" t="s">
        <v>4257</v>
      </c>
      <c r="C6" t="s">
        <v>960</v>
      </c>
      <c r="D6" t="s">
        <v>546</v>
      </c>
      <c r="E6" t="s">
        <v>517</v>
      </c>
      <c r="F6" t="s">
        <v>643</v>
      </c>
      <c r="G6" t="s">
        <v>424</v>
      </c>
      <c r="H6" t="s">
        <v>405</v>
      </c>
      <c r="I6" t="s">
        <v>526</v>
      </c>
      <c r="J6" t="s">
        <v>961</v>
      </c>
    </row>
    <row r="7">
      <c r="A7" s="5" t="s">
        <v>354</v>
      </c>
      <c r="B7" t="s">
        <v>493</v>
      </c>
      <c r="C7" t="s">
        <v>369</v>
      </c>
      <c r="D7" t="s">
        <v>370</v>
      </c>
      <c r="E7" t="s">
        <v>523</v>
      </c>
      <c r="F7" t="s">
        <v>524</v>
      </c>
      <c r="G7" t="s">
        <v>430</v>
      </c>
      <c r="H7" t="s">
        <v>525</v>
      </c>
      <c r="I7" t="s">
        <v>526</v>
      </c>
      <c r="J7" t="s">
        <v>527</v>
      </c>
    </row>
    <row r="9">
      <c r="A9" t="s">
        <v>371</v>
      </c>
    </row>
    <row r="10">
      <c r="A10" t="s">
        <v>372</v>
      </c>
    </row>
    <row r="11">
      <c r="A11" t="s">
        <v>528</v>
      </c>
    </row>
    <row r="12">
      <c r="A12" t="s">
        <v>529</v>
      </c>
    </row>
    <row r="13">
      <c r="A13" t="s">
        <v>530</v>
      </c>
    </row>
    <row r="14">
      <c r="A14" t="s">
        <v>354</v>
      </c>
    </row>
    <row r="15">
      <c r="A15" t="s">
        <v>373</v>
      </c>
    </row>
    <row r="16">
      <c r="A16" t="s">
        <v>374</v>
      </c>
    </row>
    <row r="17">
      <c r="A17" t="s">
        <v>531</v>
      </c>
    </row>
    <row r="18">
      <c r="A18" t="s">
        <v>532</v>
      </c>
    </row>
    <row r="19">
      <c r="A19" t="s">
        <v>375</v>
      </c>
    </row>
    <row r="20">
      <c r="A20" t="s">
        <v>354</v>
      </c>
    </row>
    <row r="21">
      <c r="A21" t="s">
        <v>376</v>
      </c>
    </row>
    <row r="22">
      <c r="A22" t="s">
        <v>4630</v>
      </c>
    </row>
  </sheetData>
  <mergeCells count="1">
    <mergeCell ref="A3:J3"/>
  </mergeCells>
  <pageMargins left="0.7" right="0.7" top="0.75" bottom="0.75" header="0.3" footer="0.3"/>
  <pageSetup paperSize="9" orientation="portrait" horizontalDpi="300" verticalDpi="300"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350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  <c r="G4" s="2" t="s">
        <v>513</v>
      </c>
      <c r="H4" s="2" t="s">
        <v>514</v>
      </c>
      <c r="I4" s="2" t="s">
        <v>515</v>
      </c>
      <c r="J4" s="2" t="s">
        <v>516</v>
      </c>
    </row>
    <row r="5">
      <c r="A5" s="5" t="s">
        <v>354</v>
      </c>
      <c r="B5" t="s">
        <v>4573</v>
      </c>
      <c r="C5" t="s">
        <v>820</v>
      </c>
      <c r="D5" t="s">
        <v>583</v>
      </c>
      <c r="E5" t="s">
        <v>479</v>
      </c>
      <c r="F5" t="s">
        <v>520</v>
      </c>
      <c r="G5" t="s">
        <v>430</v>
      </c>
      <c r="H5" t="s">
        <v>554</v>
      </c>
      <c r="I5" t="s">
        <v>526</v>
      </c>
      <c r="J5" t="s">
        <v>527</v>
      </c>
    </row>
    <row r="6">
      <c r="A6" s="5" t="s">
        <v>354</v>
      </c>
      <c r="B6" t="s">
        <v>4574</v>
      </c>
      <c r="C6" t="s">
        <v>774</v>
      </c>
      <c r="D6" t="s">
        <v>808</v>
      </c>
      <c r="E6" t="s">
        <v>988</v>
      </c>
      <c r="F6" t="s">
        <v>490</v>
      </c>
      <c r="G6" t="s">
        <v>490</v>
      </c>
      <c r="H6" t="s">
        <v>607</v>
      </c>
      <c r="I6" t="s">
        <v>592</v>
      </c>
      <c r="J6" t="s">
        <v>1012</v>
      </c>
    </row>
    <row r="7">
      <c r="A7" s="5" t="s">
        <v>354</v>
      </c>
      <c r="B7" t="s">
        <v>4576</v>
      </c>
      <c r="C7" t="s">
        <v>369</v>
      </c>
      <c r="D7" t="s">
        <v>370</v>
      </c>
      <c r="E7" t="s">
        <v>523</v>
      </c>
      <c r="F7" t="s">
        <v>524</v>
      </c>
      <c r="G7" t="s">
        <v>430</v>
      </c>
      <c r="H7" t="s">
        <v>525</v>
      </c>
      <c r="I7" t="s">
        <v>526</v>
      </c>
      <c r="J7" t="s">
        <v>527</v>
      </c>
    </row>
    <row r="9">
      <c r="A9" t="s">
        <v>371</v>
      </c>
    </row>
    <row r="10">
      <c r="A10" t="s">
        <v>372</v>
      </c>
    </row>
    <row r="11">
      <c r="A11" t="s">
        <v>528</v>
      </c>
    </row>
    <row r="12">
      <c r="A12" t="s">
        <v>529</v>
      </c>
    </row>
    <row r="13">
      <c r="A13" t="s">
        <v>530</v>
      </c>
    </row>
    <row r="14">
      <c r="A14" t="s">
        <v>354</v>
      </c>
    </row>
    <row r="15">
      <c r="A15" t="s">
        <v>373</v>
      </c>
    </row>
    <row r="16">
      <c r="A16" t="s">
        <v>374</v>
      </c>
    </row>
    <row r="17">
      <c r="A17" t="s">
        <v>531</v>
      </c>
    </row>
    <row r="18">
      <c r="A18" t="s">
        <v>532</v>
      </c>
    </row>
    <row r="19">
      <c r="A19" t="s">
        <v>375</v>
      </c>
    </row>
    <row r="20">
      <c r="A20" t="s">
        <v>354</v>
      </c>
    </row>
    <row r="21">
      <c r="A21" t="s">
        <v>376</v>
      </c>
    </row>
    <row r="22">
      <c r="A22" t="s">
        <v>2962</v>
      </c>
    </row>
    <row r="23">
      <c r="A23" t="s">
        <v>2963</v>
      </c>
    </row>
  </sheetData>
  <mergeCells count="1">
    <mergeCell ref="A3:J3"/>
  </mergeCells>
  <pageMargins left="0.7" right="0.7" top="0.75" bottom="0.75" header="0.3" footer="0.3"/>
  <pageSetup paperSize="9" orientation="portrait" horizontalDpi="300" verticalDpi="300"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21.71" hidden="0" customWidth="1"/>
    <col min="2" max="2" width="22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353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  <c r="G4" s="2" t="s">
        <v>513</v>
      </c>
      <c r="H4" s="2" t="s">
        <v>514</v>
      </c>
      <c r="I4" s="2" t="s">
        <v>515</v>
      </c>
      <c r="J4" s="2" t="s">
        <v>516</v>
      </c>
    </row>
    <row r="5">
      <c r="A5" s="5" t="s">
        <v>4262</v>
      </c>
      <c r="B5" t="s">
        <v>4263</v>
      </c>
      <c r="C5" t="s">
        <v>888</v>
      </c>
      <c r="D5" t="s">
        <v>601</v>
      </c>
      <c r="E5" t="s">
        <v>884</v>
      </c>
      <c r="F5" t="s">
        <v>474</v>
      </c>
      <c r="G5" t="s">
        <v>548</v>
      </c>
      <c r="H5" t="s">
        <v>800</v>
      </c>
      <c r="I5" t="s">
        <v>521</v>
      </c>
      <c r="J5" t="s">
        <v>656</v>
      </c>
    </row>
    <row r="6">
      <c r="A6" s="5" t="s">
        <v>4262</v>
      </c>
      <c r="B6" t="s">
        <v>4268</v>
      </c>
      <c r="C6" t="s">
        <v>882</v>
      </c>
      <c r="D6" t="s">
        <v>607</v>
      </c>
      <c r="E6" t="s">
        <v>782</v>
      </c>
      <c r="F6" t="s">
        <v>525</v>
      </c>
      <c r="G6" t="s">
        <v>415</v>
      </c>
      <c r="H6" t="s">
        <v>655</v>
      </c>
      <c r="I6" t="s">
        <v>568</v>
      </c>
      <c r="J6" t="s">
        <v>667</v>
      </c>
    </row>
    <row r="7">
      <c r="A7" s="5" t="s">
        <v>4291</v>
      </c>
      <c r="B7" t="s">
        <v>4590</v>
      </c>
      <c r="C7" t="s">
        <v>4674</v>
      </c>
      <c r="D7" t="s">
        <v>370</v>
      </c>
      <c r="E7" t="s">
        <v>451</v>
      </c>
      <c r="F7" t="s">
        <v>800</v>
      </c>
      <c r="G7" t="s">
        <v>430</v>
      </c>
      <c r="H7" t="s">
        <v>570</v>
      </c>
      <c r="I7" t="s">
        <v>4776</v>
      </c>
      <c r="J7" t="s">
        <v>4777</v>
      </c>
    </row>
    <row r="8">
      <c r="A8" s="5" t="s">
        <v>4291</v>
      </c>
      <c r="B8" t="s">
        <v>4297</v>
      </c>
      <c r="C8" t="s">
        <v>2919</v>
      </c>
      <c r="D8" t="s">
        <v>546</v>
      </c>
      <c r="E8" t="s">
        <v>580</v>
      </c>
      <c r="F8" t="s">
        <v>422</v>
      </c>
      <c r="G8" t="s">
        <v>946</v>
      </c>
      <c r="H8" t="s">
        <v>472</v>
      </c>
      <c r="I8" t="s">
        <v>959</v>
      </c>
      <c r="J8" t="s">
        <v>549</v>
      </c>
    </row>
    <row r="9">
      <c r="A9" s="5" t="s">
        <v>4251</v>
      </c>
      <c r="B9" t="s">
        <v>4252</v>
      </c>
      <c r="C9" t="s">
        <v>736</v>
      </c>
      <c r="D9" t="s">
        <v>496</v>
      </c>
      <c r="E9" t="s">
        <v>569</v>
      </c>
      <c r="F9" t="s">
        <v>418</v>
      </c>
      <c r="G9" t="s">
        <v>546</v>
      </c>
      <c r="H9" t="s">
        <v>548</v>
      </c>
      <c r="I9" t="s">
        <v>926</v>
      </c>
      <c r="J9" t="s">
        <v>841</v>
      </c>
    </row>
    <row r="10">
      <c r="A10" s="5" t="s">
        <v>4251</v>
      </c>
      <c r="B10" t="s">
        <v>4257</v>
      </c>
      <c r="C10" t="s">
        <v>960</v>
      </c>
      <c r="D10" t="s">
        <v>546</v>
      </c>
      <c r="E10" t="s">
        <v>517</v>
      </c>
      <c r="F10" t="s">
        <v>643</v>
      </c>
      <c r="G10" t="s">
        <v>424</v>
      </c>
      <c r="H10" t="s">
        <v>405</v>
      </c>
      <c r="I10" t="s">
        <v>526</v>
      </c>
      <c r="J10" t="s">
        <v>961</v>
      </c>
    </row>
    <row r="11">
      <c r="A11" s="5" t="s">
        <v>4284</v>
      </c>
      <c r="B11" t="s">
        <v>4284</v>
      </c>
      <c r="C11" t="s">
        <v>702</v>
      </c>
      <c r="D11" t="s">
        <v>546</v>
      </c>
      <c r="E11" t="s">
        <v>388</v>
      </c>
      <c r="F11" t="s">
        <v>800</v>
      </c>
      <c r="G11" t="s">
        <v>496</v>
      </c>
      <c r="H11" t="s">
        <v>463</v>
      </c>
      <c r="I11" t="s">
        <v>949</v>
      </c>
      <c r="J11" t="s">
        <v>549</v>
      </c>
    </row>
    <row r="12">
      <c r="A12" s="5" t="s">
        <v>4284</v>
      </c>
      <c r="B12" t="s">
        <v>4287</v>
      </c>
      <c r="C12" t="s">
        <v>4778</v>
      </c>
      <c r="D12" t="s">
        <v>370</v>
      </c>
      <c r="E12" t="s">
        <v>523</v>
      </c>
      <c r="F12" t="s">
        <v>524</v>
      </c>
      <c r="G12" t="s">
        <v>430</v>
      </c>
      <c r="H12" t="s">
        <v>525</v>
      </c>
      <c r="I12" t="s">
        <v>526</v>
      </c>
      <c r="J12" t="s">
        <v>527</v>
      </c>
    </row>
    <row r="13">
      <c r="A13" s="5" t="s">
        <v>4315</v>
      </c>
      <c r="B13" t="s">
        <v>4316</v>
      </c>
      <c r="C13" t="s">
        <v>820</v>
      </c>
      <c r="D13" t="s">
        <v>583</v>
      </c>
      <c r="E13" t="s">
        <v>479</v>
      </c>
      <c r="F13" t="s">
        <v>520</v>
      </c>
      <c r="G13" t="s">
        <v>430</v>
      </c>
      <c r="H13" t="s">
        <v>525</v>
      </c>
      <c r="I13" t="s">
        <v>526</v>
      </c>
      <c r="J13" t="s">
        <v>527</v>
      </c>
    </row>
    <row r="14">
      <c r="A14" s="5" t="s">
        <v>4315</v>
      </c>
      <c r="B14" t="s">
        <v>1492</v>
      </c>
      <c r="C14" t="s">
        <v>4736</v>
      </c>
      <c r="D14" t="s">
        <v>786</v>
      </c>
      <c r="E14" t="s">
        <v>1300</v>
      </c>
      <c r="F14" t="s">
        <v>764</v>
      </c>
      <c r="G14" t="s">
        <v>468</v>
      </c>
      <c r="H14" t="s">
        <v>430</v>
      </c>
      <c r="I14" t="s">
        <v>4779</v>
      </c>
      <c r="J14" t="s">
        <v>597</v>
      </c>
    </row>
    <row r="15">
      <c r="A15" s="5" t="s">
        <v>4324</v>
      </c>
      <c r="B15" t="s">
        <v>4325</v>
      </c>
      <c r="C15" t="s">
        <v>4409</v>
      </c>
      <c r="D15" t="s">
        <v>764</v>
      </c>
      <c r="E15" t="s">
        <v>2926</v>
      </c>
      <c r="F15" t="s">
        <v>490</v>
      </c>
      <c r="G15" t="s">
        <v>717</v>
      </c>
      <c r="H15" t="s">
        <v>821</v>
      </c>
      <c r="I15" t="s">
        <v>585</v>
      </c>
      <c r="J15" t="s">
        <v>4780</v>
      </c>
    </row>
    <row r="16">
      <c r="A16" s="5" t="s">
        <v>4324</v>
      </c>
      <c r="B16" t="s">
        <v>4329</v>
      </c>
      <c r="C16" t="s">
        <v>2903</v>
      </c>
      <c r="D16" t="s">
        <v>608</v>
      </c>
      <c r="E16" t="s">
        <v>864</v>
      </c>
      <c r="F16" t="s">
        <v>643</v>
      </c>
      <c r="G16" t="s">
        <v>405</v>
      </c>
      <c r="H16" t="s">
        <v>570</v>
      </c>
      <c r="I16" t="s">
        <v>526</v>
      </c>
      <c r="J16" t="s">
        <v>527</v>
      </c>
    </row>
    <row r="17">
      <c r="A17" s="5" t="s">
        <v>4592</v>
      </c>
      <c r="B17" t="s">
        <v>4593</v>
      </c>
      <c r="C17" t="s">
        <v>4442</v>
      </c>
      <c r="D17" t="s">
        <v>399</v>
      </c>
      <c r="E17" t="s">
        <v>2926</v>
      </c>
      <c r="F17" t="s">
        <v>427</v>
      </c>
      <c r="G17" t="s">
        <v>706</v>
      </c>
      <c r="H17" t="s">
        <v>399</v>
      </c>
      <c r="I17" t="s">
        <v>4776</v>
      </c>
      <c r="J17" t="s">
        <v>870</v>
      </c>
    </row>
    <row r="18">
      <c r="A18" s="5" t="s">
        <v>4592</v>
      </c>
      <c r="B18" t="s">
        <v>4594</v>
      </c>
      <c r="C18" t="s">
        <v>4781</v>
      </c>
      <c r="D18" t="s">
        <v>757</v>
      </c>
      <c r="E18" t="s">
        <v>754</v>
      </c>
      <c r="F18" t="s">
        <v>359</v>
      </c>
      <c r="G18" t="s">
        <v>409</v>
      </c>
      <c r="H18" t="s">
        <v>359</v>
      </c>
      <c r="I18" t="s">
        <v>4782</v>
      </c>
      <c r="J18" t="s">
        <v>645</v>
      </c>
    </row>
    <row r="19">
      <c r="A19" s="5" t="s">
        <v>4596</v>
      </c>
      <c r="B19" t="s">
        <v>4597</v>
      </c>
      <c r="C19" t="s">
        <v>916</v>
      </c>
      <c r="D19" t="s">
        <v>547</v>
      </c>
      <c r="E19" t="s">
        <v>488</v>
      </c>
      <c r="F19" t="s">
        <v>524</v>
      </c>
      <c r="G19" t="s">
        <v>370</v>
      </c>
      <c r="H19" t="s">
        <v>424</v>
      </c>
      <c r="I19" t="s">
        <v>572</v>
      </c>
      <c r="J19" t="s">
        <v>605</v>
      </c>
    </row>
    <row r="20">
      <c r="A20" s="5" t="s">
        <v>4596</v>
      </c>
      <c r="B20" t="s">
        <v>4598</v>
      </c>
      <c r="C20" t="s">
        <v>837</v>
      </c>
      <c r="D20" t="s">
        <v>946</v>
      </c>
      <c r="E20" t="s">
        <v>808</v>
      </c>
      <c r="F20" t="s">
        <v>422</v>
      </c>
      <c r="G20" t="s">
        <v>525</v>
      </c>
      <c r="H20" t="s">
        <v>570</v>
      </c>
      <c r="I20" t="s">
        <v>526</v>
      </c>
      <c r="J20" t="s">
        <v>858</v>
      </c>
    </row>
    <row r="21">
      <c r="A21" s="5" t="s">
        <v>4596</v>
      </c>
      <c r="B21" t="s">
        <v>4599</v>
      </c>
      <c r="C21" t="s">
        <v>4678</v>
      </c>
      <c r="D21" t="s">
        <v>718</v>
      </c>
      <c r="E21" t="s">
        <v>722</v>
      </c>
      <c r="F21" t="s">
        <v>412</v>
      </c>
      <c r="G21" t="s">
        <v>370</v>
      </c>
      <c r="H21" t="s">
        <v>608</v>
      </c>
      <c r="I21" t="s">
        <v>585</v>
      </c>
      <c r="J21" t="s">
        <v>656</v>
      </c>
    </row>
    <row r="22">
      <c r="A22" s="5" t="s">
        <v>4600</v>
      </c>
      <c r="B22" t="s">
        <v>4601</v>
      </c>
      <c r="C22" t="s">
        <v>888</v>
      </c>
      <c r="D22" t="s">
        <v>367</v>
      </c>
      <c r="E22" t="s">
        <v>782</v>
      </c>
      <c r="F22" t="s">
        <v>524</v>
      </c>
      <c r="G22" t="s">
        <v>546</v>
      </c>
      <c r="H22" t="s">
        <v>554</v>
      </c>
      <c r="I22" t="s">
        <v>4783</v>
      </c>
      <c r="J22" t="s">
        <v>597</v>
      </c>
    </row>
    <row r="23">
      <c r="A23" s="5" t="s">
        <v>4600</v>
      </c>
      <c r="B23" t="s">
        <v>4602</v>
      </c>
      <c r="C23" t="s">
        <v>705</v>
      </c>
      <c r="D23" t="s">
        <v>601</v>
      </c>
      <c r="E23" t="s">
        <v>4403</v>
      </c>
      <c r="F23" t="s">
        <v>392</v>
      </c>
      <c r="G23" t="s">
        <v>548</v>
      </c>
      <c r="H23" t="s">
        <v>601</v>
      </c>
      <c r="I23" t="s">
        <v>4784</v>
      </c>
      <c r="J23" t="s">
        <v>4785</v>
      </c>
    </row>
    <row r="24">
      <c r="A24" s="5" t="s">
        <v>493</v>
      </c>
      <c r="B24" t="s">
        <v>493</v>
      </c>
      <c r="C24" t="s">
        <v>369</v>
      </c>
      <c r="D24" t="s">
        <v>370</v>
      </c>
      <c r="E24" t="s">
        <v>523</v>
      </c>
      <c r="F24" t="s">
        <v>524</v>
      </c>
      <c r="G24" t="s">
        <v>430</v>
      </c>
      <c r="H24" t="s">
        <v>525</v>
      </c>
      <c r="I24" t="s">
        <v>526</v>
      </c>
      <c r="J24" t="s">
        <v>527</v>
      </c>
    </row>
    <row r="26">
      <c r="A26" t="s">
        <v>371</v>
      </c>
    </row>
    <row r="27">
      <c r="A27" t="s">
        <v>372</v>
      </c>
    </row>
    <row r="28">
      <c r="A28" t="s">
        <v>528</v>
      </c>
    </row>
    <row r="29">
      <c r="A29" t="s">
        <v>529</v>
      </c>
    </row>
    <row r="30">
      <c r="A30" t="s">
        <v>530</v>
      </c>
    </row>
    <row r="31">
      <c r="A31" t="s">
        <v>354</v>
      </c>
    </row>
    <row r="32">
      <c r="A32" t="s">
        <v>373</v>
      </c>
    </row>
    <row r="33">
      <c r="A33" t="s">
        <v>374</v>
      </c>
    </row>
    <row r="34">
      <c r="A34" t="s">
        <v>531</v>
      </c>
    </row>
    <row r="35">
      <c r="A35" t="s">
        <v>532</v>
      </c>
    </row>
    <row r="36">
      <c r="A36" t="s">
        <v>375</v>
      </c>
    </row>
    <row r="37">
      <c r="A37" t="s">
        <v>354</v>
      </c>
    </row>
    <row r="38">
      <c r="A38" t="s">
        <v>376</v>
      </c>
    </row>
    <row r="39">
      <c r="A39" t="s">
        <v>4342</v>
      </c>
    </row>
    <row r="40">
      <c r="A40" t="s">
        <v>4345</v>
      </c>
    </row>
    <row r="41">
      <c r="A41" t="s">
        <v>4341</v>
      </c>
    </row>
    <row r="42">
      <c r="A42" t="s">
        <v>4344</v>
      </c>
    </row>
    <row r="43">
      <c r="A43" t="s">
        <v>4347</v>
      </c>
    </row>
    <row r="44">
      <c r="A44" t="s">
        <v>4348</v>
      </c>
    </row>
    <row r="45">
      <c r="A45" t="s">
        <v>4603</v>
      </c>
    </row>
    <row r="46">
      <c r="A46" t="s">
        <v>4604</v>
      </c>
    </row>
    <row r="47">
      <c r="A47" t="s">
        <v>4605</v>
      </c>
    </row>
    <row r="48">
      <c r="A48" t="s">
        <v>354</v>
      </c>
    </row>
    <row r="49">
      <c r="A49" t="s">
        <v>507</v>
      </c>
    </row>
    <row r="50">
      <c r="A50" t="s">
        <v>4606</v>
      </c>
    </row>
    <row r="51">
      <c r="A51" t="s">
        <v>4607</v>
      </c>
    </row>
    <row r="52">
      <c r="A52" t="s">
        <v>4608</v>
      </c>
    </row>
  </sheetData>
  <mergeCells count="11">
    <mergeCell ref="A3:J3"/>
    <mergeCell ref="A5:A6"/>
    <mergeCell ref="A15:A16"/>
    <mergeCell ref="A17:A18"/>
    <mergeCell ref="A9:A10"/>
    <mergeCell ref="A13:A14"/>
    <mergeCell ref="A11:A12"/>
    <mergeCell ref="A22:A23"/>
    <mergeCell ref="A19:A21"/>
    <mergeCell ref="A7:A8"/>
    <mergeCell ref="A24:A24"/>
  </mergeCells>
  <pageMargins left="0.7" right="0.7" top="0.75" bottom="0.75" header="0.3" footer="0.3"/>
  <pageSetup paperSize="9" orientation="portrait" horizontalDpi="300" verticalDpi="300"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12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</cols>
  <sheetData>
    <row r="1">
      <c r="A1" s="4" t="s">
        <v>45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</row>
    <row r="4">
      <c r="A4" s="2" t="s">
        <v>354</v>
      </c>
      <c r="B4" s="2" t="s">
        <v>354</v>
      </c>
      <c r="C4" s="2" t="s">
        <v>1031</v>
      </c>
      <c r="D4" s="2" t="s">
        <v>1032</v>
      </c>
      <c r="E4" s="2" t="s">
        <v>1033</v>
      </c>
    </row>
    <row r="5">
      <c r="A5" s="5" t="s">
        <v>1034</v>
      </c>
      <c r="B5" t="s">
        <v>1035</v>
      </c>
      <c r="C5" t="s">
        <v>1036</v>
      </c>
      <c r="D5" t="s">
        <v>1037</v>
      </c>
      <c r="E5" t="s">
        <v>1038</v>
      </c>
    </row>
    <row r="6">
      <c r="A6" s="5" t="s">
        <v>1034</v>
      </c>
      <c r="B6" t="s">
        <v>1039</v>
      </c>
      <c r="C6" t="s">
        <v>1036</v>
      </c>
      <c r="D6" t="s">
        <v>1037</v>
      </c>
      <c r="E6" t="s">
        <v>1038</v>
      </c>
    </row>
    <row r="7">
      <c r="A7" s="5" t="s">
        <v>1034</v>
      </c>
      <c r="B7" t="s">
        <v>1040</v>
      </c>
      <c r="C7" t="s">
        <v>1036</v>
      </c>
      <c r="D7" t="s">
        <v>1041</v>
      </c>
      <c r="E7" t="s">
        <v>1038</v>
      </c>
    </row>
    <row r="8">
      <c r="A8" s="5" t="s">
        <v>1042</v>
      </c>
      <c r="B8" t="s">
        <v>1035</v>
      </c>
      <c r="C8" t="s">
        <v>1036</v>
      </c>
      <c r="D8" t="s">
        <v>1037</v>
      </c>
      <c r="E8" t="s">
        <v>1043</v>
      </c>
    </row>
    <row r="9">
      <c r="A9" s="5" t="s">
        <v>1042</v>
      </c>
      <c r="B9" t="s">
        <v>1039</v>
      </c>
      <c r="C9" t="s">
        <v>1044</v>
      </c>
      <c r="D9" t="s">
        <v>1041</v>
      </c>
      <c r="E9" t="s">
        <v>1043</v>
      </c>
    </row>
    <row r="10">
      <c r="A10" s="5" t="s">
        <v>1042</v>
      </c>
      <c r="B10" t="s">
        <v>1040</v>
      </c>
      <c r="C10" t="s">
        <v>1044</v>
      </c>
      <c r="D10" t="s">
        <v>1041</v>
      </c>
      <c r="E10" t="s">
        <v>1043</v>
      </c>
    </row>
    <row r="12">
      <c r="A12" t="s">
        <v>371</v>
      </c>
    </row>
    <row r="13">
      <c r="A13" t="s">
        <v>1045</v>
      </c>
    </row>
    <row r="14">
      <c r="A14" t="s">
        <v>1046</v>
      </c>
    </row>
    <row r="15">
      <c r="A15" t="s">
        <v>1047</v>
      </c>
    </row>
    <row r="16">
      <c r="A16" t="s">
        <v>375</v>
      </c>
    </row>
    <row r="17">
      <c r="A17" t="s">
        <v>354</v>
      </c>
    </row>
    <row r="18">
      <c r="A18" t="s">
        <v>376</v>
      </c>
    </row>
    <row r="19">
      <c r="A19" t="s">
        <v>1048</v>
      </c>
    </row>
    <row r="20">
      <c r="A20" t="s">
        <v>1049</v>
      </c>
    </row>
  </sheetData>
  <mergeCells count="3">
    <mergeCell ref="A3:E3"/>
    <mergeCell ref="A5:A7"/>
    <mergeCell ref="A8:A10"/>
  </mergeCells>
  <pageMargins left="0.7" right="0.7" top="0.75" bottom="0.75" header="0.3" footer="0.3"/>
  <pageSetup paperSize="9" orientation="portrait" horizontalDpi="300" verticalDpi="300"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12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</cols>
  <sheetData>
    <row r="1">
      <c r="A1" s="4" t="s">
        <v>48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</row>
    <row r="4">
      <c r="A4" s="2" t="s">
        <v>354</v>
      </c>
      <c r="B4" s="2" t="s">
        <v>354</v>
      </c>
      <c r="C4" s="2" t="s">
        <v>1031</v>
      </c>
      <c r="D4" s="2" t="s">
        <v>1032</v>
      </c>
      <c r="E4" s="2" t="s">
        <v>1033</v>
      </c>
    </row>
    <row r="5">
      <c r="A5" s="5" t="s">
        <v>1034</v>
      </c>
      <c r="B5" t="s">
        <v>1035</v>
      </c>
      <c r="C5" t="s">
        <v>1050</v>
      </c>
      <c r="D5" t="s">
        <v>1041</v>
      </c>
      <c r="E5" t="s">
        <v>1051</v>
      </c>
    </row>
    <row r="6">
      <c r="A6" s="5" t="s">
        <v>1034</v>
      </c>
      <c r="B6" t="s">
        <v>1039</v>
      </c>
      <c r="C6" t="s">
        <v>1050</v>
      </c>
      <c r="D6" t="s">
        <v>1052</v>
      </c>
      <c r="E6" t="s">
        <v>1051</v>
      </c>
    </row>
    <row r="7">
      <c r="A7" s="5" t="s">
        <v>1034</v>
      </c>
      <c r="B7" t="s">
        <v>1040</v>
      </c>
      <c r="C7" t="s">
        <v>1053</v>
      </c>
      <c r="D7" t="s">
        <v>1052</v>
      </c>
      <c r="E7" t="s">
        <v>1054</v>
      </c>
    </row>
    <row r="8">
      <c r="A8" s="5" t="s">
        <v>1042</v>
      </c>
      <c r="B8" t="s">
        <v>1035</v>
      </c>
      <c r="C8" t="s">
        <v>1053</v>
      </c>
      <c r="D8" t="s">
        <v>1052</v>
      </c>
      <c r="E8" t="s">
        <v>1054</v>
      </c>
    </row>
    <row r="9">
      <c r="A9" s="5" t="s">
        <v>1042</v>
      </c>
      <c r="B9" t="s">
        <v>1039</v>
      </c>
      <c r="C9" t="s">
        <v>1053</v>
      </c>
      <c r="D9" t="s">
        <v>1052</v>
      </c>
      <c r="E9" t="s">
        <v>1054</v>
      </c>
    </row>
    <row r="10">
      <c r="A10" s="5" t="s">
        <v>1042</v>
      </c>
      <c r="B10" t="s">
        <v>1040</v>
      </c>
      <c r="C10" t="s">
        <v>1053</v>
      </c>
      <c r="D10" t="s">
        <v>1055</v>
      </c>
      <c r="E10" t="s">
        <v>1054</v>
      </c>
    </row>
    <row r="12">
      <c r="A12" t="s">
        <v>371</v>
      </c>
    </row>
    <row r="13">
      <c r="A13" t="s">
        <v>1045</v>
      </c>
    </row>
    <row r="14">
      <c r="A14" t="s">
        <v>1046</v>
      </c>
    </row>
    <row r="15">
      <c r="A15" t="s">
        <v>1047</v>
      </c>
    </row>
    <row r="16">
      <c r="A16" t="s">
        <v>544</v>
      </c>
    </row>
    <row r="17">
      <c r="A17" t="s">
        <v>354</v>
      </c>
    </row>
    <row r="18">
      <c r="A18" t="s">
        <v>376</v>
      </c>
    </row>
    <row r="19">
      <c r="A19" t="s">
        <v>1048</v>
      </c>
    </row>
    <row r="20">
      <c r="A20" t="s">
        <v>1049</v>
      </c>
    </row>
  </sheetData>
  <mergeCells count="3">
    <mergeCell ref="A3:E3"/>
    <mergeCell ref="A5:A7"/>
    <mergeCell ref="A8:A10"/>
  </mergeCells>
  <pageMargins left="0.7" right="0.7" top="0.75" bottom="0.75" header="0.3" footer="0.3"/>
  <pageSetup paperSize="9" orientation="portrait" horizontalDpi="300" verticalDpi="300"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12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</cols>
  <sheetData>
    <row r="1">
      <c r="A1" s="4" t="s">
        <v>50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</row>
    <row r="4">
      <c r="A4" s="2" t="s">
        <v>354</v>
      </c>
      <c r="B4" s="2" t="s">
        <v>354</v>
      </c>
      <c r="C4" s="2" t="s">
        <v>1031</v>
      </c>
      <c r="D4" s="2" t="s">
        <v>1032</v>
      </c>
      <c r="E4" s="2" t="s">
        <v>1033</v>
      </c>
    </row>
    <row r="5">
      <c r="A5" s="5" t="s">
        <v>1034</v>
      </c>
      <c r="B5" t="s">
        <v>1035</v>
      </c>
      <c r="C5" t="s">
        <v>1050</v>
      </c>
      <c r="D5" t="s">
        <v>1056</v>
      </c>
      <c r="E5" t="s">
        <v>1054</v>
      </c>
    </row>
    <row r="6">
      <c r="A6" s="5" t="s">
        <v>1034</v>
      </c>
      <c r="B6" t="s">
        <v>1039</v>
      </c>
      <c r="C6" t="s">
        <v>1036</v>
      </c>
      <c r="D6" t="s">
        <v>1037</v>
      </c>
      <c r="E6" t="s">
        <v>1038</v>
      </c>
    </row>
    <row r="7">
      <c r="A7" s="5" t="s">
        <v>1034</v>
      </c>
      <c r="B7" t="s">
        <v>1040</v>
      </c>
      <c r="C7" t="s">
        <v>1053</v>
      </c>
      <c r="D7" t="s">
        <v>1037</v>
      </c>
      <c r="E7" t="s">
        <v>1038</v>
      </c>
    </row>
    <row r="8">
      <c r="A8" s="5" t="s">
        <v>1042</v>
      </c>
      <c r="B8" t="s">
        <v>1035</v>
      </c>
      <c r="C8" t="s">
        <v>1053</v>
      </c>
      <c r="D8" t="s">
        <v>1037</v>
      </c>
      <c r="E8" t="s">
        <v>1054</v>
      </c>
    </row>
    <row r="9">
      <c r="A9" s="5" t="s">
        <v>1042</v>
      </c>
      <c r="B9" t="s">
        <v>1039</v>
      </c>
      <c r="C9" t="s">
        <v>1036</v>
      </c>
      <c r="D9" t="s">
        <v>1037</v>
      </c>
      <c r="E9" t="s">
        <v>1038</v>
      </c>
    </row>
    <row r="10">
      <c r="A10" s="5" t="s">
        <v>1042</v>
      </c>
      <c r="B10" t="s">
        <v>1040</v>
      </c>
      <c r="C10" t="s">
        <v>1053</v>
      </c>
      <c r="D10" t="s">
        <v>1037</v>
      </c>
      <c r="E10" t="s">
        <v>1038</v>
      </c>
    </row>
    <row r="12">
      <c r="A12" t="s">
        <v>371</v>
      </c>
    </row>
    <row r="13">
      <c r="A13" t="s">
        <v>1045</v>
      </c>
    </row>
    <row r="14">
      <c r="A14" t="s">
        <v>1046</v>
      </c>
    </row>
    <row r="15">
      <c r="A15" t="s">
        <v>1047</v>
      </c>
    </row>
    <row r="16">
      <c r="A16" t="s">
        <v>559</v>
      </c>
    </row>
    <row r="17">
      <c r="A17" t="s">
        <v>354</v>
      </c>
    </row>
    <row r="18">
      <c r="A18" t="s">
        <v>376</v>
      </c>
    </row>
    <row r="19">
      <c r="A19" t="s">
        <v>1048</v>
      </c>
    </row>
    <row r="20">
      <c r="A20" t="s">
        <v>1049</v>
      </c>
    </row>
  </sheetData>
  <mergeCells count="3">
    <mergeCell ref="A3:E3"/>
    <mergeCell ref="A5:A7"/>
    <mergeCell ref="A8:A10"/>
  </mergeCells>
  <pageMargins left="0.7" right="0.7" top="0.75" bottom="0.75" header="0.3" footer="0.3"/>
  <pageSetup paperSize="9" orientation="portrait" horizontalDpi="300" verticalDpi="300"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</cols>
  <sheetData>
    <row r="1">
      <c r="A1" s="4" t="s">
        <v>52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1057</v>
      </c>
      <c r="F4" s="2" t="s">
        <v>1058</v>
      </c>
      <c r="G4" s="2" t="s">
        <v>511</v>
      </c>
      <c r="H4" s="2" t="s">
        <v>512</v>
      </c>
    </row>
    <row r="5">
      <c r="A5" s="5" t="s">
        <v>354</v>
      </c>
      <c r="B5" t="s">
        <v>362</v>
      </c>
      <c r="C5" t="s">
        <v>1059</v>
      </c>
      <c r="D5" t="s">
        <v>1060</v>
      </c>
      <c r="E5" t="s">
        <v>687</v>
      </c>
      <c r="F5" t="s">
        <v>1061</v>
      </c>
      <c r="G5" t="s">
        <v>969</v>
      </c>
      <c r="H5" t="s">
        <v>621</v>
      </c>
    </row>
    <row r="6">
      <c r="A6" s="5" t="s">
        <v>354</v>
      </c>
      <c r="B6" t="s">
        <v>365</v>
      </c>
      <c r="C6" t="s">
        <v>1059</v>
      </c>
      <c r="D6" t="s">
        <v>1062</v>
      </c>
      <c r="E6" t="s">
        <v>1063</v>
      </c>
      <c r="F6" t="s">
        <v>1064</v>
      </c>
      <c r="G6" t="s">
        <v>1024</v>
      </c>
      <c r="H6" t="s">
        <v>1025</v>
      </c>
    </row>
    <row r="7">
      <c r="A7" s="5" t="s">
        <v>354</v>
      </c>
      <c r="B7" t="s">
        <v>368</v>
      </c>
      <c r="C7" t="s">
        <v>686</v>
      </c>
      <c r="D7" t="s">
        <v>1062</v>
      </c>
      <c r="E7" t="s">
        <v>1065</v>
      </c>
      <c r="F7" t="s">
        <v>1066</v>
      </c>
      <c r="G7" t="s">
        <v>1067</v>
      </c>
      <c r="H7" t="s">
        <v>876</v>
      </c>
    </row>
    <row r="9">
      <c r="A9" t="s">
        <v>371</v>
      </c>
    </row>
    <row r="10">
      <c r="A10" t="s">
        <v>372</v>
      </c>
    </row>
    <row r="11">
      <c r="A11" t="s">
        <v>1068</v>
      </c>
    </row>
    <row r="12">
      <c r="A12" t="s">
        <v>528</v>
      </c>
    </row>
    <row r="13">
      <c r="A13" t="s">
        <v>354</v>
      </c>
    </row>
    <row r="14">
      <c r="A14" t="s">
        <v>373</v>
      </c>
    </row>
    <row r="15">
      <c r="A15" t="s">
        <v>1069</v>
      </c>
    </row>
    <row r="16">
      <c r="A16" t="s">
        <v>375</v>
      </c>
    </row>
    <row r="17">
      <c r="A17" t="s">
        <v>354</v>
      </c>
    </row>
    <row r="18">
      <c r="A18" t="s">
        <v>376</v>
      </c>
    </row>
    <row r="19">
      <c r="A19" t="s">
        <v>377</v>
      </c>
    </row>
  </sheetData>
  <mergeCells count="1">
    <mergeCell ref="A3:H3"/>
  </mergeCells>
  <pageMargins left="0.7" right="0.7" top="0.75" bottom="0.75" header="0.3" footer="0.3"/>
  <pageSetup paperSize="9" orientation="portrait" horizontalDpi="300" verticalDpi="300"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</cols>
  <sheetData>
    <row r="1">
      <c r="A1" s="4" t="s">
        <v>55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1057</v>
      </c>
      <c r="F4" s="2" t="s">
        <v>1058</v>
      </c>
      <c r="G4" s="2" t="s">
        <v>511</v>
      </c>
      <c r="H4" s="2" t="s">
        <v>512</v>
      </c>
    </row>
    <row r="5">
      <c r="A5" s="5" t="s">
        <v>354</v>
      </c>
      <c r="B5" t="s">
        <v>362</v>
      </c>
      <c r="C5" t="s">
        <v>619</v>
      </c>
      <c r="D5" t="s">
        <v>1070</v>
      </c>
      <c r="E5" t="s">
        <v>875</v>
      </c>
      <c r="F5" t="s">
        <v>1071</v>
      </c>
      <c r="G5" t="s">
        <v>1072</v>
      </c>
      <c r="H5" t="s">
        <v>968</v>
      </c>
    </row>
    <row r="6">
      <c r="A6" s="5" t="s">
        <v>354</v>
      </c>
      <c r="B6" t="s">
        <v>365</v>
      </c>
      <c r="C6" t="s">
        <v>965</v>
      </c>
      <c r="D6" t="s">
        <v>621</v>
      </c>
      <c r="E6" t="s">
        <v>687</v>
      </c>
      <c r="F6" t="s">
        <v>891</v>
      </c>
      <c r="G6" t="s">
        <v>1024</v>
      </c>
      <c r="H6" t="s">
        <v>686</v>
      </c>
    </row>
    <row r="7">
      <c r="A7" s="5" t="s">
        <v>354</v>
      </c>
      <c r="B7" t="s">
        <v>368</v>
      </c>
      <c r="C7" t="s">
        <v>969</v>
      </c>
      <c r="D7" t="s">
        <v>1072</v>
      </c>
      <c r="E7" t="s">
        <v>1073</v>
      </c>
      <c r="F7" t="s">
        <v>1074</v>
      </c>
      <c r="G7" t="s">
        <v>1063</v>
      </c>
      <c r="H7" t="s">
        <v>686</v>
      </c>
    </row>
    <row r="9">
      <c r="A9" t="s">
        <v>371</v>
      </c>
    </row>
    <row r="10">
      <c r="A10" t="s">
        <v>372</v>
      </c>
    </row>
    <row r="11">
      <c r="A11" t="s">
        <v>1068</v>
      </c>
    </row>
    <row r="12">
      <c r="A12" t="s">
        <v>528</v>
      </c>
    </row>
    <row r="13">
      <c r="A13" t="s">
        <v>354</v>
      </c>
    </row>
    <row r="14">
      <c r="A14" t="s">
        <v>373</v>
      </c>
    </row>
    <row r="15">
      <c r="A15" t="s">
        <v>1069</v>
      </c>
    </row>
    <row r="16">
      <c r="A16" t="s">
        <v>544</v>
      </c>
    </row>
    <row r="17">
      <c r="A17" t="s">
        <v>354</v>
      </c>
    </row>
    <row r="18">
      <c r="A18" t="s">
        <v>376</v>
      </c>
    </row>
    <row r="19">
      <c r="A19" t="s">
        <v>377</v>
      </c>
    </row>
  </sheetData>
  <mergeCells count="1">
    <mergeCell ref="A3:H3"/>
  </mergeCells>
  <pageMargins left="0.7" right="0.7" top="0.75" bottom="0.75" header="0.3" footer="0.3"/>
  <pageSetup paperSize="9" orientation="portrait" horizontalDpi="300" verticalDpi="300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</cols>
  <sheetData>
    <row r="1">
      <c r="A1" s="4" t="s">
        <v>11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</row>
    <row r="4">
      <c r="A4" s="2" t="s">
        <v>354</v>
      </c>
      <c r="B4" s="2" t="s">
        <v>354</v>
      </c>
      <c r="C4" s="2" t="s">
        <v>355</v>
      </c>
      <c r="D4" s="2" t="s">
        <v>356</v>
      </c>
    </row>
    <row r="5">
      <c r="A5" s="5" t="s">
        <v>354</v>
      </c>
      <c r="B5" t="s">
        <v>357</v>
      </c>
      <c r="C5" t="s">
        <v>358</v>
      </c>
      <c r="D5" t="s">
        <v>359</v>
      </c>
    </row>
    <row r="6">
      <c r="A6" s="5" t="s">
        <v>354</v>
      </c>
      <c r="B6" t="s">
        <v>360</v>
      </c>
      <c r="C6" t="s">
        <v>361</v>
      </c>
      <c r="D6" t="s">
        <v>359</v>
      </c>
    </row>
    <row r="7">
      <c r="A7" s="5" t="s">
        <v>354</v>
      </c>
      <c r="B7" t="s">
        <v>362</v>
      </c>
      <c r="C7" t="s">
        <v>363</v>
      </c>
      <c r="D7" t="s">
        <v>364</v>
      </c>
    </row>
    <row r="8">
      <c r="A8" s="5" t="s">
        <v>354</v>
      </c>
      <c r="B8" t="s">
        <v>365</v>
      </c>
      <c r="C8" t="s">
        <v>366</v>
      </c>
      <c r="D8" t="s">
        <v>367</v>
      </c>
    </row>
    <row r="9">
      <c r="A9" s="5" t="s">
        <v>354</v>
      </c>
      <c r="B9" t="s">
        <v>368</v>
      </c>
      <c r="C9" t="s">
        <v>369</v>
      </c>
      <c r="D9" t="s">
        <v>370</v>
      </c>
    </row>
    <row r="11">
      <c r="A11" t="s">
        <v>371</v>
      </c>
    </row>
    <row r="12">
      <c r="A12" t="s">
        <v>372</v>
      </c>
    </row>
    <row r="13">
      <c r="A13" t="s">
        <v>373</v>
      </c>
    </row>
    <row r="14">
      <c r="A14" t="s">
        <v>374</v>
      </c>
    </row>
    <row r="15">
      <c r="A15" t="s">
        <v>375</v>
      </c>
    </row>
    <row r="16">
      <c r="A16" t="s">
        <v>354</v>
      </c>
    </row>
    <row r="17">
      <c r="A17" t="s">
        <v>376</v>
      </c>
    </row>
    <row r="18">
      <c r="A18" t="s">
        <v>377</v>
      </c>
    </row>
  </sheetData>
  <mergeCells count="1">
    <mergeCell ref="A3:D3"/>
  </mergeCells>
  <pageMargins left="0.7" right="0.7" top="0.75" bottom="0.75" header="0.3" footer="0.3"/>
  <pageSetup paperSize="9" orientation="portrait" horizontalDpi="300" verticalDpi="300"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</cols>
  <sheetData>
    <row r="1">
      <c r="A1" s="4" t="s">
        <v>57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1057</v>
      </c>
      <c r="F4" s="2" t="s">
        <v>1058</v>
      </c>
      <c r="G4" s="2" t="s">
        <v>511</v>
      </c>
      <c r="H4" s="2" t="s">
        <v>512</v>
      </c>
    </row>
    <row r="5">
      <c r="A5" s="5" t="s">
        <v>354</v>
      </c>
      <c r="B5" t="s">
        <v>362</v>
      </c>
      <c r="C5" t="s">
        <v>1075</v>
      </c>
      <c r="D5" t="s">
        <v>965</v>
      </c>
      <c r="E5" t="s">
        <v>966</v>
      </c>
      <c r="F5" t="s">
        <v>1076</v>
      </c>
      <c r="G5" t="s">
        <v>1062</v>
      </c>
      <c r="H5" t="s">
        <v>969</v>
      </c>
    </row>
    <row r="6">
      <c r="A6" s="5" t="s">
        <v>354</v>
      </c>
      <c r="B6" t="s">
        <v>365</v>
      </c>
      <c r="C6" t="s">
        <v>965</v>
      </c>
      <c r="D6" t="s">
        <v>1060</v>
      </c>
      <c r="E6" t="s">
        <v>1077</v>
      </c>
      <c r="F6" t="s">
        <v>1078</v>
      </c>
      <c r="G6" t="s">
        <v>813</v>
      </c>
      <c r="H6" t="s">
        <v>621</v>
      </c>
    </row>
    <row r="7">
      <c r="A7" s="5" t="s">
        <v>354</v>
      </c>
      <c r="B7" t="s">
        <v>368</v>
      </c>
      <c r="C7" t="s">
        <v>1079</v>
      </c>
      <c r="D7" t="s">
        <v>1080</v>
      </c>
      <c r="E7" t="s">
        <v>1081</v>
      </c>
      <c r="F7" t="s">
        <v>618</v>
      </c>
      <c r="G7" t="s">
        <v>1072</v>
      </c>
      <c r="H7" t="s">
        <v>619</v>
      </c>
    </row>
    <row r="9">
      <c r="A9" t="s">
        <v>371</v>
      </c>
    </row>
    <row r="10">
      <c r="A10" t="s">
        <v>372</v>
      </c>
    </row>
    <row r="11">
      <c r="A11" t="s">
        <v>1068</v>
      </c>
    </row>
    <row r="12">
      <c r="A12" t="s">
        <v>528</v>
      </c>
    </row>
    <row r="13">
      <c r="A13" t="s">
        <v>354</v>
      </c>
    </row>
    <row r="14">
      <c r="A14" t="s">
        <v>373</v>
      </c>
    </row>
    <row r="15">
      <c r="A15" t="s">
        <v>1069</v>
      </c>
    </row>
    <row r="16">
      <c r="A16" t="s">
        <v>559</v>
      </c>
    </row>
    <row r="17">
      <c r="A17" t="s">
        <v>354</v>
      </c>
    </row>
    <row r="18">
      <c r="A18" t="s">
        <v>376</v>
      </c>
    </row>
    <row r="19">
      <c r="A19" t="s">
        <v>377</v>
      </c>
    </row>
  </sheetData>
  <mergeCells count="1">
    <mergeCell ref="A3:H3"/>
  </mergeCells>
  <pageMargins left="0.7" right="0.7" top="0.75" bottom="0.75" header="0.3" footer="0.3"/>
  <pageSetup paperSize="9" orientation="portrait" horizontalDpi="300" verticalDpi="300"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60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1082</v>
      </c>
      <c r="D4" s="2" t="s">
        <v>1083</v>
      </c>
      <c r="E4" s="2" t="s">
        <v>1084</v>
      </c>
      <c r="F4" s="2" t="s">
        <v>1085</v>
      </c>
      <c r="G4" s="2" t="s">
        <v>1086</v>
      </c>
      <c r="H4" s="2" t="s">
        <v>1087</v>
      </c>
      <c r="I4" s="2" t="s">
        <v>1088</v>
      </c>
      <c r="J4" s="2" t="s">
        <v>1089</v>
      </c>
    </row>
    <row r="5">
      <c r="A5" s="5" t="s">
        <v>354</v>
      </c>
      <c r="B5" t="s">
        <v>384</v>
      </c>
      <c r="C5" t="s">
        <v>814</v>
      </c>
      <c r="D5" t="s">
        <v>687</v>
      </c>
      <c r="E5" t="s">
        <v>1090</v>
      </c>
      <c r="F5" t="s">
        <v>1091</v>
      </c>
      <c r="G5" t="s">
        <v>1092</v>
      </c>
      <c r="H5" t="s">
        <v>1093</v>
      </c>
      <c r="I5" t="s">
        <v>440</v>
      </c>
      <c r="J5" t="s">
        <v>440</v>
      </c>
    </row>
    <row r="6">
      <c r="A6" s="5" t="s">
        <v>354</v>
      </c>
      <c r="B6" t="s">
        <v>391</v>
      </c>
      <c r="C6" t="s">
        <v>687</v>
      </c>
      <c r="D6" t="s">
        <v>1078</v>
      </c>
      <c r="E6" t="s">
        <v>1094</v>
      </c>
      <c r="F6" t="s">
        <v>838</v>
      </c>
      <c r="G6" t="s">
        <v>1095</v>
      </c>
      <c r="H6" t="s">
        <v>1096</v>
      </c>
      <c r="I6" t="s">
        <v>440</v>
      </c>
      <c r="J6" t="s">
        <v>440</v>
      </c>
    </row>
    <row r="7">
      <c r="A7" s="5" t="s">
        <v>354</v>
      </c>
      <c r="B7" t="s">
        <v>396</v>
      </c>
      <c r="C7" t="s">
        <v>1072</v>
      </c>
      <c r="D7" t="s">
        <v>875</v>
      </c>
      <c r="E7" t="s">
        <v>710</v>
      </c>
      <c r="F7" t="s">
        <v>600</v>
      </c>
      <c r="G7" t="s">
        <v>1097</v>
      </c>
      <c r="H7" t="s">
        <v>1096</v>
      </c>
      <c r="I7" t="s">
        <v>440</v>
      </c>
      <c r="J7" t="s">
        <v>440</v>
      </c>
    </row>
    <row r="8">
      <c r="A8" s="5" t="s">
        <v>354</v>
      </c>
      <c r="B8" t="s">
        <v>403</v>
      </c>
      <c r="C8" t="s">
        <v>1081</v>
      </c>
      <c r="D8" t="s">
        <v>1098</v>
      </c>
      <c r="E8" t="s">
        <v>1099</v>
      </c>
      <c r="F8" t="s">
        <v>1100</v>
      </c>
      <c r="G8" t="s">
        <v>1101</v>
      </c>
      <c r="H8" t="s">
        <v>1102</v>
      </c>
      <c r="I8" t="s">
        <v>440</v>
      </c>
      <c r="J8" t="s">
        <v>440</v>
      </c>
    </row>
    <row r="9">
      <c r="A9" s="5" t="s">
        <v>354</v>
      </c>
      <c r="B9" t="s">
        <v>410</v>
      </c>
      <c r="C9" t="s">
        <v>1061</v>
      </c>
      <c r="D9" t="s">
        <v>1103</v>
      </c>
      <c r="E9" t="s">
        <v>1104</v>
      </c>
      <c r="F9" t="s">
        <v>1105</v>
      </c>
      <c r="G9" t="s">
        <v>1106</v>
      </c>
      <c r="H9" t="s">
        <v>1107</v>
      </c>
      <c r="I9" t="s">
        <v>440</v>
      </c>
      <c r="J9" t="s">
        <v>440</v>
      </c>
    </row>
    <row r="10">
      <c r="A10" s="5" t="s">
        <v>354</v>
      </c>
      <c r="B10" t="s">
        <v>416</v>
      </c>
      <c r="C10" t="s">
        <v>967</v>
      </c>
      <c r="D10" t="s">
        <v>1108</v>
      </c>
      <c r="E10" t="s">
        <v>1109</v>
      </c>
      <c r="F10" t="s">
        <v>1110</v>
      </c>
      <c r="G10" t="s">
        <v>1111</v>
      </c>
      <c r="H10" t="s">
        <v>1112</v>
      </c>
      <c r="I10" t="s">
        <v>440</v>
      </c>
      <c r="J10" t="s">
        <v>440</v>
      </c>
    </row>
    <row r="11">
      <c r="A11" s="5" t="s">
        <v>354</v>
      </c>
      <c r="B11" t="s">
        <v>423</v>
      </c>
      <c r="C11" t="s">
        <v>1075</v>
      </c>
      <c r="D11" t="s">
        <v>1113</v>
      </c>
      <c r="E11" t="s">
        <v>886</v>
      </c>
      <c r="F11" t="s">
        <v>1114</v>
      </c>
      <c r="G11" t="s">
        <v>1115</v>
      </c>
      <c r="H11" t="s">
        <v>1116</v>
      </c>
      <c r="I11" t="s">
        <v>440</v>
      </c>
      <c r="J11" t="s">
        <v>440</v>
      </c>
    </row>
    <row r="12">
      <c r="A12" s="5" t="s">
        <v>354</v>
      </c>
      <c r="B12" t="s">
        <v>428</v>
      </c>
      <c r="C12" t="s">
        <v>1117</v>
      </c>
      <c r="D12" t="s">
        <v>1075</v>
      </c>
      <c r="E12" t="s">
        <v>857</v>
      </c>
      <c r="F12" t="s">
        <v>367</v>
      </c>
      <c r="G12" t="s">
        <v>1118</v>
      </c>
      <c r="H12" t="s">
        <v>1119</v>
      </c>
      <c r="I12" t="s">
        <v>440</v>
      </c>
      <c r="J12" t="s">
        <v>440</v>
      </c>
    </row>
    <row r="13">
      <c r="A13" s="5" t="s">
        <v>354</v>
      </c>
      <c r="B13" t="s">
        <v>433</v>
      </c>
      <c r="C13" t="s">
        <v>1120</v>
      </c>
      <c r="D13" t="s">
        <v>1108</v>
      </c>
      <c r="E13" t="s">
        <v>570</v>
      </c>
      <c r="F13" t="s">
        <v>533</v>
      </c>
      <c r="G13" t="s">
        <v>1121</v>
      </c>
      <c r="H13" t="s">
        <v>1022</v>
      </c>
      <c r="I13" t="s">
        <v>440</v>
      </c>
      <c r="J13" t="s">
        <v>440</v>
      </c>
    </row>
    <row r="14">
      <c r="A14" s="5" t="s">
        <v>354</v>
      </c>
      <c r="B14" t="s">
        <v>437</v>
      </c>
      <c r="C14" t="s">
        <v>1113</v>
      </c>
      <c r="D14" t="s">
        <v>1113</v>
      </c>
      <c r="E14" t="s">
        <v>1122</v>
      </c>
      <c r="F14" t="s">
        <v>1123</v>
      </c>
      <c r="G14" t="s">
        <v>1124</v>
      </c>
      <c r="H14" t="s">
        <v>1101</v>
      </c>
      <c r="I14" t="s">
        <v>440</v>
      </c>
      <c r="J14" t="s">
        <v>440</v>
      </c>
    </row>
    <row r="15">
      <c r="A15" s="5" t="s">
        <v>354</v>
      </c>
      <c r="B15" t="s">
        <v>441</v>
      </c>
      <c r="C15" t="s">
        <v>1125</v>
      </c>
      <c r="D15" t="s">
        <v>1113</v>
      </c>
      <c r="E15" t="s">
        <v>1126</v>
      </c>
      <c r="F15" t="s">
        <v>918</v>
      </c>
      <c r="G15" t="s">
        <v>1127</v>
      </c>
      <c r="H15" t="s">
        <v>1128</v>
      </c>
      <c r="I15" t="s">
        <v>440</v>
      </c>
      <c r="J15" t="s">
        <v>440</v>
      </c>
    </row>
    <row r="16">
      <c r="A16" s="5" t="s">
        <v>354</v>
      </c>
      <c r="B16" t="s">
        <v>443</v>
      </c>
      <c r="C16" t="s">
        <v>1129</v>
      </c>
      <c r="D16" t="s">
        <v>1130</v>
      </c>
      <c r="E16" t="s">
        <v>430</v>
      </c>
      <c r="F16" t="s">
        <v>594</v>
      </c>
      <c r="G16" t="s">
        <v>1064</v>
      </c>
      <c r="H16" t="s">
        <v>965</v>
      </c>
      <c r="I16" t="s">
        <v>440</v>
      </c>
      <c r="J16" t="s">
        <v>440</v>
      </c>
    </row>
    <row r="17">
      <c r="A17" s="5" t="s">
        <v>354</v>
      </c>
      <c r="B17" t="s">
        <v>448</v>
      </c>
      <c r="C17" t="s">
        <v>1026</v>
      </c>
      <c r="D17" t="s">
        <v>499</v>
      </c>
      <c r="E17" t="s">
        <v>702</v>
      </c>
      <c r="F17" t="s">
        <v>708</v>
      </c>
      <c r="G17" t="s">
        <v>1131</v>
      </c>
      <c r="H17" t="s">
        <v>1132</v>
      </c>
      <c r="I17" t="s">
        <v>440</v>
      </c>
      <c r="J17" t="s">
        <v>440</v>
      </c>
    </row>
    <row r="18">
      <c r="A18" s="5" t="s">
        <v>354</v>
      </c>
      <c r="B18" t="s">
        <v>453</v>
      </c>
      <c r="C18" t="s">
        <v>1133</v>
      </c>
      <c r="D18" t="s">
        <v>1134</v>
      </c>
      <c r="E18" t="s">
        <v>1135</v>
      </c>
      <c r="F18" t="s">
        <v>726</v>
      </c>
      <c r="G18" t="s">
        <v>1136</v>
      </c>
      <c r="H18" t="s">
        <v>1137</v>
      </c>
      <c r="I18" t="s">
        <v>440</v>
      </c>
      <c r="J18" t="s">
        <v>440</v>
      </c>
    </row>
    <row r="19">
      <c r="A19" s="5" t="s">
        <v>354</v>
      </c>
      <c r="B19" t="s">
        <v>459</v>
      </c>
      <c r="C19" t="s">
        <v>1023</v>
      </c>
      <c r="D19" t="s">
        <v>1074</v>
      </c>
      <c r="E19" t="s">
        <v>1138</v>
      </c>
      <c r="F19" t="s">
        <v>824</v>
      </c>
      <c r="G19" t="s">
        <v>1139</v>
      </c>
      <c r="H19" t="s">
        <v>1140</v>
      </c>
      <c r="I19" t="s">
        <v>440</v>
      </c>
      <c r="J19" t="s">
        <v>440</v>
      </c>
    </row>
    <row r="20">
      <c r="A20" s="5" t="s">
        <v>354</v>
      </c>
      <c r="B20" t="s">
        <v>466</v>
      </c>
      <c r="C20" t="s">
        <v>967</v>
      </c>
      <c r="D20" t="s">
        <v>1141</v>
      </c>
      <c r="E20" t="s">
        <v>1142</v>
      </c>
      <c r="F20" t="s">
        <v>1143</v>
      </c>
      <c r="G20" t="s">
        <v>1144</v>
      </c>
      <c r="H20" t="s">
        <v>1145</v>
      </c>
      <c r="I20" t="s">
        <v>440</v>
      </c>
      <c r="J20" t="s">
        <v>440</v>
      </c>
    </row>
    <row r="21">
      <c r="A21" s="5" t="s">
        <v>354</v>
      </c>
      <c r="B21" t="s">
        <v>470</v>
      </c>
      <c r="C21" t="s">
        <v>1146</v>
      </c>
      <c r="D21" t="s">
        <v>1061</v>
      </c>
      <c r="E21" t="s">
        <v>1147</v>
      </c>
      <c r="F21" t="s">
        <v>1148</v>
      </c>
      <c r="G21" t="s">
        <v>1149</v>
      </c>
      <c r="H21" t="s">
        <v>1150</v>
      </c>
      <c r="I21" t="s">
        <v>440</v>
      </c>
      <c r="J21" t="s">
        <v>440</v>
      </c>
    </row>
    <row r="22">
      <c r="A22" s="5" t="s">
        <v>354</v>
      </c>
      <c r="B22" t="s">
        <v>477</v>
      </c>
      <c r="C22" t="s">
        <v>964</v>
      </c>
      <c r="D22" t="s">
        <v>1076</v>
      </c>
      <c r="E22" t="s">
        <v>1151</v>
      </c>
      <c r="F22" t="s">
        <v>1152</v>
      </c>
      <c r="G22" t="s">
        <v>1153</v>
      </c>
      <c r="H22" t="s">
        <v>1154</v>
      </c>
      <c r="I22" t="s">
        <v>440</v>
      </c>
      <c r="J22" t="s">
        <v>440</v>
      </c>
    </row>
    <row r="23">
      <c r="A23" s="5" t="s">
        <v>354</v>
      </c>
      <c r="B23" t="s">
        <v>481</v>
      </c>
      <c r="C23" t="s">
        <v>687</v>
      </c>
      <c r="D23" t="s">
        <v>1155</v>
      </c>
      <c r="E23" t="s">
        <v>1156</v>
      </c>
      <c r="F23" t="s">
        <v>1157</v>
      </c>
      <c r="G23" t="s">
        <v>1158</v>
      </c>
      <c r="H23" t="s">
        <v>1159</v>
      </c>
      <c r="I23" t="s">
        <v>440</v>
      </c>
      <c r="J23" t="s">
        <v>440</v>
      </c>
    </row>
    <row r="24">
      <c r="A24" s="5" t="s">
        <v>354</v>
      </c>
      <c r="B24" t="s">
        <v>486</v>
      </c>
      <c r="C24" t="s">
        <v>1141</v>
      </c>
      <c r="D24" t="s">
        <v>1160</v>
      </c>
      <c r="E24" t="s">
        <v>1161</v>
      </c>
      <c r="F24" t="s">
        <v>1162</v>
      </c>
      <c r="G24" t="s">
        <v>1163</v>
      </c>
      <c r="H24" t="s">
        <v>1164</v>
      </c>
      <c r="I24" t="s">
        <v>440</v>
      </c>
      <c r="J24" t="s">
        <v>440</v>
      </c>
    </row>
    <row r="25">
      <c r="A25" s="5" t="s">
        <v>354</v>
      </c>
      <c r="B25" t="s">
        <v>491</v>
      </c>
      <c r="C25" t="s">
        <v>1165</v>
      </c>
      <c r="D25" t="s">
        <v>1166</v>
      </c>
      <c r="E25" t="s">
        <v>1115</v>
      </c>
      <c r="F25" t="s">
        <v>1167</v>
      </c>
      <c r="G25" t="s">
        <v>471</v>
      </c>
      <c r="H25" t="s">
        <v>1149</v>
      </c>
      <c r="I25" t="s">
        <v>440</v>
      </c>
      <c r="J25" t="s">
        <v>440</v>
      </c>
    </row>
    <row r="26">
      <c r="A26" s="5" t="s">
        <v>354</v>
      </c>
      <c r="B26" t="s">
        <v>493</v>
      </c>
      <c r="C26" t="s">
        <v>812</v>
      </c>
      <c r="D26" t="s">
        <v>1071</v>
      </c>
      <c r="E26" t="s">
        <v>1168</v>
      </c>
      <c r="F26" t="s">
        <v>788</v>
      </c>
      <c r="G26" t="s">
        <v>1169</v>
      </c>
      <c r="H26" t="s">
        <v>1170</v>
      </c>
      <c r="I26" t="s">
        <v>440</v>
      </c>
      <c r="J26" t="s">
        <v>440</v>
      </c>
    </row>
    <row r="28">
      <c r="A28" t="s">
        <v>371</v>
      </c>
    </row>
    <row r="29">
      <c r="A29" t="s">
        <v>371</v>
      </c>
    </row>
    <row r="30">
      <c r="A30" t="s">
        <v>1171</v>
      </c>
    </row>
    <row r="31">
      <c r="A31" t="s">
        <v>1172</v>
      </c>
    </row>
    <row r="32">
      <c r="A32" t="s">
        <v>1173</v>
      </c>
    </row>
    <row r="33">
      <c r="A33" t="s">
        <v>373</v>
      </c>
    </row>
    <row r="34">
      <c r="A34" t="s">
        <v>1174</v>
      </c>
    </row>
    <row r="35">
      <c r="A35" t="s">
        <v>624</v>
      </c>
    </row>
    <row r="36">
      <c r="A36" t="s">
        <v>354</v>
      </c>
    </row>
    <row r="37">
      <c r="A37" t="s">
        <v>376</v>
      </c>
    </row>
    <row r="38">
      <c r="A38" t="s">
        <v>506</v>
      </c>
    </row>
    <row r="39">
      <c r="A39" t="s">
        <v>354</v>
      </c>
    </row>
    <row r="40">
      <c r="A40" t="s">
        <v>507</v>
      </c>
    </row>
    <row r="41">
      <c r="A41" t="s">
        <v>508</v>
      </c>
    </row>
  </sheetData>
  <mergeCells count="1">
    <mergeCell ref="A3:J3"/>
  </mergeCells>
  <pageMargins left="0.7" right="0.7" top="0.75" bottom="0.75" header="0.3" footer="0.3"/>
  <pageSetup paperSize="9" orientation="portrait" horizontalDpi="300" verticalDpi="300"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63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1082</v>
      </c>
      <c r="D4" s="2" t="s">
        <v>1083</v>
      </c>
      <c r="E4" s="2" t="s">
        <v>1084</v>
      </c>
      <c r="F4" s="2" t="s">
        <v>1085</v>
      </c>
      <c r="G4" s="2" t="s">
        <v>1086</v>
      </c>
      <c r="H4" s="2" t="s">
        <v>1087</v>
      </c>
      <c r="I4" s="2" t="s">
        <v>1088</v>
      </c>
      <c r="J4" s="2" t="s">
        <v>1089</v>
      </c>
    </row>
    <row r="5">
      <c r="A5" s="5" t="s">
        <v>354</v>
      </c>
      <c r="B5" t="s">
        <v>384</v>
      </c>
      <c r="C5" t="s">
        <v>1141</v>
      </c>
      <c r="D5" t="s">
        <v>1064</v>
      </c>
      <c r="E5" t="s">
        <v>837</v>
      </c>
      <c r="F5" t="s">
        <v>1175</v>
      </c>
      <c r="G5" t="s">
        <v>1176</v>
      </c>
      <c r="H5" t="s">
        <v>1177</v>
      </c>
      <c r="I5" t="s">
        <v>440</v>
      </c>
      <c r="J5" t="s">
        <v>440</v>
      </c>
    </row>
    <row r="6">
      <c r="A6" s="5" t="s">
        <v>354</v>
      </c>
      <c r="B6" t="s">
        <v>391</v>
      </c>
      <c r="C6" t="s">
        <v>1178</v>
      </c>
      <c r="D6" t="s">
        <v>1179</v>
      </c>
      <c r="E6" t="s">
        <v>1152</v>
      </c>
      <c r="F6" t="s">
        <v>1010</v>
      </c>
      <c r="G6" t="s">
        <v>1180</v>
      </c>
      <c r="H6" t="s">
        <v>1132</v>
      </c>
      <c r="I6" t="s">
        <v>440</v>
      </c>
      <c r="J6" t="s">
        <v>440</v>
      </c>
    </row>
    <row r="7">
      <c r="A7" s="5" t="s">
        <v>354</v>
      </c>
      <c r="B7" t="s">
        <v>396</v>
      </c>
      <c r="C7" t="s">
        <v>1181</v>
      </c>
      <c r="D7" t="s">
        <v>1182</v>
      </c>
      <c r="E7" t="s">
        <v>1183</v>
      </c>
      <c r="F7" t="s">
        <v>1184</v>
      </c>
      <c r="G7" t="s">
        <v>1185</v>
      </c>
      <c r="H7" t="s">
        <v>1186</v>
      </c>
      <c r="I7" t="s">
        <v>440</v>
      </c>
      <c r="J7" t="s">
        <v>440</v>
      </c>
    </row>
    <row r="8">
      <c r="A8" s="5" t="s">
        <v>354</v>
      </c>
      <c r="B8" t="s">
        <v>403</v>
      </c>
      <c r="C8" t="s">
        <v>1071</v>
      </c>
      <c r="D8" t="s">
        <v>810</v>
      </c>
      <c r="E8" t="s">
        <v>1187</v>
      </c>
      <c r="F8" t="s">
        <v>774</v>
      </c>
      <c r="G8" t="s">
        <v>1188</v>
      </c>
      <c r="H8" t="s">
        <v>1189</v>
      </c>
      <c r="I8" t="s">
        <v>440</v>
      </c>
      <c r="J8" t="s">
        <v>440</v>
      </c>
    </row>
    <row r="9">
      <c r="A9" s="5" t="s">
        <v>354</v>
      </c>
      <c r="B9" t="s">
        <v>410</v>
      </c>
      <c r="C9" t="s">
        <v>1190</v>
      </c>
      <c r="D9" t="s">
        <v>1191</v>
      </c>
      <c r="E9" t="s">
        <v>1192</v>
      </c>
      <c r="F9" t="s">
        <v>1149</v>
      </c>
      <c r="G9" t="s">
        <v>1188</v>
      </c>
      <c r="H9" t="s">
        <v>1189</v>
      </c>
      <c r="I9" t="s">
        <v>440</v>
      </c>
      <c r="J9" t="s">
        <v>440</v>
      </c>
    </row>
    <row r="10">
      <c r="A10" s="5" t="s">
        <v>354</v>
      </c>
      <c r="B10" t="s">
        <v>416</v>
      </c>
      <c r="C10" t="s">
        <v>1121</v>
      </c>
      <c r="D10" t="s">
        <v>1193</v>
      </c>
      <c r="E10" t="s">
        <v>1194</v>
      </c>
      <c r="F10" t="s">
        <v>363</v>
      </c>
      <c r="G10" t="s">
        <v>1065</v>
      </c>
      <c r="H10" t="s">
        <v>1195</v>
      </c>
      <c r="I10" t="s">
        <v>440</v>
      </c>
      <c r="J10" t="s">
        <v>440</v>
      </c>
    </row>
    <row r="11">
      <c r="A11" s="5" t="s">
        <v>354</v>
      </c>
      <c r="B11" t="s">
        <v>423</v>
      </c>
      <c r="C11" t="s">
        <v>1129</v>
      </c>
      <c r="D11" t="s">
        <v>1196</v>
      </c>
      <c r="E11" t="s">
        <v>450</v>
      </c>
      <c r="F11" t="s">
        <v>535</v>
      </c>
      <c r="G11" t="s">
        <v>1108</v>
      </c>
      <c r="H11" t="s">
        <v>686</v>
      </c>
      <c r="I11" t="s">
        <v>440</v>
      </c>
      <c r="J11" t="s">
        <v>440</v>
      </c>
    </row>
    <row r="12">
      <c r="A12" s="5" t="s">
        <v>354</v>
      </c>
      <c r="B12" t="s">
        <v>428</v>
      </c>
      <c r="C12" t="s">
        <v>1120</v>
      </c>
      <c r="D12" t="s">
        <v>1197</v>
      </c>
      <c r="E12" t="s">
        <v>398</v>
      </c>
      <c r="F12" t="s">
        <v>535</v>
      </c>
      <c r="G12" t="s">
        <v>1198</v>
      </c>
      <c r="H12" t="s">
        <v>1077</v>
      </c>
      <c r="I12" t="s">
        <v>440</v>
      </c>
      <c r="J12" t="s">
        <v>440</v>
      </c>
    </row>
    <row r="13">
      <c r="A13" s="5" t="s">
        <v>354</v>
      </c>
      <c r="B13" t="s">
        <v>433</v>
      </c>
      <c r="C13" t="s">
        <v>1062</v>
      </c>
      <c r="D13" t="s">
        <v>662</v>
      </c>
      <c r="E13" t="s">
        <v>524</v>
      </c>
      <c r="F13" t="s">
        <v>438</v>
      </c>
      <c r="G13" t="s">
        <v>499</v>
      </c>
      <c r="H13" t="s">
        <v>1113</v>
      </c>
      <c r="I13" t="s">
        <v>440</v>
      </c>
      <c r="J13" t="s">
        <v>440</v>
      </c>
    </row>
    <row r="14">
      <c r="A14" s="5" t="s">
        <v>354</v>
      </c>
      <c r="B14" t="s">
        <v>437</v>
      </c>
      <c r="C14" t="s">
        <v>1198</v>
      </c>
      <c r="D14" t="s">
        <v>1113</v>
      </c>
      <c r="E14" t="s">
        <v>458</v>
      </c>
      <c r="F14" t="s">
        <v>612</v>
      </c>
      <c r="G14" t="s">
        <v>1199</v>
      </c>
      <c r="H14" t="s">
        <v>500</v>
      </c>
      <c r="I14" t="s">
        <v>440</v>
      </c>
      <c r="J14" t="s">
        <v>440</v>
      </c>
    </row>
    <row r="15">
      <c r="A15" s="5" t="s">
        <v>354</v>
      </c>
      <c r="B15" t="s">
        <v>441</v>
      </c>
      <c r="C15" t="s">
        <v>1113</v>
      </c>
      <c r="D15" t="s">
        <v>500</v>
      </c>
      <c r="E15" t="s">
        <v>635</v>
      </c>
      <c r="F15" t="s">
        <v>473</v>
      </c>
      <c r="G15" t="s">
        <v>1200</v>
      </c>
      <c r="H15" t="s">
        <v>500</v>
      </c>
      <c r="I15" t="s">
        <v>440</v>
      </c>
      <c r="J15" t="s">
        <v>440</v>
      </c>
    </row>
    <row r="16">
      <c r="A16" s="5" t="s">
        <v>354</v>
      </c>
      <c r="B16" t="s">
        <v>443</v>
      </c>
      <c r="C16" t="s">
        <v>1113</v>
      </c>
      <c r="D16" t="s">
        <v>1062</v>
      </c>
      <c r="E16" t="s">
        <v>640</v>
      </c>
      <c r="F16" t="s">
        <v>436</v>
      </c>
      <c r="G16" t="s">
        <v>1197</v>
      </c>
      <c r="H16" t="s">
        <v>1201</v>
      </c>
      <c r="I16" t="s">
        <v>440</v>
      </c>
      <c r="J16" t="s">
        <v>440</v>
      </c>
    </row>
    <row r="17">
      <c r="A17" s="5" t="s">
        <v>354</v>
      </c>
      <c r="B17" t="s">
        <v>448</v>
      </c>
      <c r="C17" t="s">
        <v>1160</v>
      </c>
      <c r="D17" t="s">
        <v>1202</v>
      </c>
      <c r="E17" t="s">
        <v>631</v>
      </c>
      <c r="F17" t="s">
        <v>883</v>
      </c>
      <c r="G17" t="s">
        <v>1021</v>
      </c>
      <c r="H17" t="s">
        <v>685</v>
      </c>
      <c r="I17" t="s">
        <v>440</v>
      </c>
      <c r="J17" t="s">
        <v>440</v>
      </c>
    </row>
    <row r="18">
      <c r="A18" s="5" t="s">
        <v>354</v>
      </c>
      <c r="B18" t="s">
        <v>453</v>
      </c>
      <c r="C18" t="s">
        <v>1203</v>
      </c>
      <c r="D18" t="s">
        <v>1204</v>
      </c>
      <c r="E18" t="s">
        <v>1205</v>
      </c>
      <c r="F18" t="s">
        <v>1169</v>
      </c>
      <c r="G18" t="s">
        <v>1206</v>
      </c>
      <c r="H18" t="s">
        <v>810</v>
      </c>
      <c r="I18" t="s">
        <v>440</v>
      </c>
      <c r="J18" t="s">
        <v>440</v>
      </c>
    </row>
    <row r="19">
      <c r="A19" s="5" t="s">
        <v>354</v>
      </c>
      <c r="B19" t="s">
        <v>459</v>
      </c>
      <c r="C19" t="s">
        <v>1098</v>
      </c>
      <c r="D19" t="s">
        <v>1207</v>
      </c>
      <c r="E19" t="s">
        <v>460</v>
      </c>
      <c r="F19" t="s">
        <v>1208</v>
      </c>
      <c r="G19" t="s">
        <v>1150</v>
      </c>
      <c r="H19" t="s">
        <v>1209</v>
      </c>
      <c r="I19" t="s">
        <v>440</v>
      </c>
      <c r="J19" t="s">
        <v>440</v>
      </c>
    </row>
    <row r="20">
      <c r="A20" s="5" t="s">
        <v>354</v>
      </c>
      <c r="B20" t="s">
        <v>466</v>
      </c>
      <c r="C20" t="s">
        <v>685</v>
      </c>
      <c r="D20" t="s">
        <v>1078</v>
      </c>
      <c r="E20" t="s">
        <v>1210</v>
      </c>
      <c r="F20" t="s">
        <v>988</v>
      </c>
      <c r="G20" t="s">
        <v>1211</v>
      </c>
      <c r="H20" t="s">
        <v>1180</v>
      </c>
      <c r="I20" t="s">
        <v>440</v>
      </c>
      <c r="J20" t="s">
        <v>440</v>
      </c>
    </row>
    <row r="21">
      <c r="A21" s="5" t="s">
        <v>354</v>
      </c>
      <c r="B21" t="s">
        <v>470</v>
      </c>
      <c r="C21" t="s">
        <v>1212</v>
      </c>
      <c r="D21" t="s">
        <v>618</v>
      </c>
      <c r="E21" t="s">
        <v>1213</v>
      </c>
      <c r="F21" t="s">
        <v>409</v>
      </c>
      <c r="G21" t="s">
        <v>1214</v>
      </c>
      <c r="H21" t="s">
        <v>1193</v>
      </c>
      <c r="I21" t="s">
        <v>440</v>
      </c>
      <c r="J21" t="s">
        <v>440</v>
      </c>
    </row>
    <row r="22">
      <c r="A22" s="5" t="s">
        <v>354</v>
      </c>
      <c r="B22" t="s">
        <v>477</v>
      </c>
      <c r="C22" t="s">
        <v>892</v>
      </c>
      <c r="D22" t="s">
        <v>1215</v>
      </c>
      <c r="E22" t="s">
        <v>1216</v>
      </c>
      <c r="F22" t="s">
        <v>942</v>
      </c>
      <c r="G22" t="s">
        <v>1217</v>
      </c>
      <c r="H22" t="s">
        <v>1218</v>
      </c>
      <c r="I22" t="s">
        <v>440</v>
      </c>
      <c r="J22" t="s">
        <v>440</v>
      </c>
    </row>
    <row r="23">
      <c r="A23" s="5" t="s">
        <v>354</v>
      </c>
      <c r="B23" t="s">
        <v>481</v>
      </c>
      <c r="C23" t="s">
        <v>894</v>
      </c>
      <c r="D23" t="s">
        <v>1219</v>
      </c>
      <c r="E23" t="s">
        <v>1220</v>
      </c>
      <c r="F23" t="s">
        <v>1221</v>
      </c>
      <c r="G23" t="s">
        <v>1222</v>
      </c>
      <c r="H23" t="s">
        <v>1223</v>
      </c>
      <c r="I23" t="s">
        <v>440</v>
      </c>
      <c r="J23" t="s">
        <v>440</v>
      </c>
    </row>
    <row r="24">
      <c r="A24" s="5" t="s">
        <v>354</v>
      </c>
      <c r="B24" t="s">
        <v>486</v>
      </c>
      <c r="C24" t="s">
        <v>1224</v>
      </c>
      <c r="D24" t="s">
        <v>1225</v>
      </c>
      <c r="E24" t="s">
        <v>1226</v>
      </c>
      <c r="F24" t="s">
        <v>1227</v>
      </c>
      <c r="G24" t="s">
        <v>1228</v>
      </c>
      <c r="H24" t="s">
        <v>1229</v>
      </c>
      <c r="I24" t="s">
        <v>440</v>
      </c>
      <c r="J24" t="s">
        <v>440</v>
      </c>
    </row>
    <row r="25">
      <c r="A25" s="5" t="s">
        <v>354</v>
      </c>
      <c r="B25" t="s">
        <v>491</v>
      </c>
      <c r="C25" t="s">
        <v>395</v>
      </c>
      <c r="D25" t="s">
        <v>395</v>
      </c>
      <c r="E25" t="s">
        <v>395</v>
      </c>
      <c r="F25" t="s">
        <v>395</v>
      </c>
      <c r="G25" t="s">
        <v>395</v>
      </c>
      <c r="H25" t="s">
        <v>395</v>
      </c>
      <c r="I25" t="s">
        <v>395</v>
      </c>
      <c r="J25" t="s">
        <v>395</v>
      </c>
    </row>
    <row r="26">
      <c r="A26" s="5" t="s">
        <v>354</v>
      </c>
      <c r="B26" t="s">
        <v>493</v>
      </c>
      <c r="C26" t="s">
        <v>1230</v>
      </c>
      <c r="D26" t="s">
        <v>1134</v>
      </c>
      <c r="E26" t="s">
        <v>417</v>
      </c>
      <c r="F26" t="s">
        <v>828</v>
      </c>
      <c r="G26" t="s">
        <v>1131</v>
      </c>
      <c r="H26" t="s">
        <v>1231</v>
      </c>
      <c r="I26" t="s">
        <v>440</v>
      </c>
      <c r="J26" t="s">
        <v>440</v>
      </c>
    </row>
    <row r="28">
      <c r="A28" t="s">
        <v>371</v>
      </c>
    </row>
    <row r="29">
      <c r="A29" t="s">
        <v>371</v>
      </c>
    </row>
    <row r="30">
      <c r="A30" t="s">
        <v>1171</v>
      </c>
    </row>
    <row r="31">
      <c r="A31" t="s">
        <v>1172</v>
      </c>
    </row>
    <row r="32">
      <c r="A32" t="s">
        <v>1173</v>
      </c>
    </row>
    <row r="33">
      <c r="A33" t="s">
        <v>373</v>
      </c>
    </row>
    <row r="34">
      <c r="A34" t="s">
        <v>1174</v>
      </c>
    </row>
    <row r="35">
      <c r="A35" t="s">
        <v>665</v>
      </c>
    </row>
    <row r="36">
      <c r="A36" t="s">
        <v>354</v>
      </c>
    </row>
    <row r="37">
      <c r="A37" t="s">
        <v>376</v>
      </c>
    </row>
    <row r="38">
      <c r="A38" t="s">
        <v>506</v>
      </c>
    </row>
    <row r="39">
      <c r="A39" t="s">
        <v>354</v>
      </c>
    </row>
    <row r="40">
      <c r="A40" t="s">
        <v>507</v>
      </c>
    </row>
    <row r="41">
      <c r="A41" t="s">
        <v>508</v>
      </c>
    </row>
  </sheetData>
  <mergeCells count="1">
    <mergeCell ref="A3:J3"/>
  </mergeCells>
  <pageMargins left="0.7" right="0.7" top="0.75" bottom="0.75" header="0.3" footer="0.3"/>
  <pageSetup paperSize="9" orientation="portrait" horizontalDpi="300" verticalDpi="300"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65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1082</v>
      </c>
      <c r="D4" s="2" t="s">
        <v>1083</v>
      </c>
      <c r="E4" s="2" t="s">
        <v>1084</v>
      </c>
      <c r="F4" s="2" t="s">
        <v>1085</v>
      </c>
      <c r="G4" s="2" t="s">
        <v>1086</v>
      </c>
      <c r="H4" s="2" t="s">
        <v>1087</v>
      </c>
      <c r="I4" s="2" t="s">
        <v>1088</v>
      </c>
      <c r="J4" s="2" t="s">
        <v>1089</v>
      </c>
    </row>
    <row r="5">
      <c r="A5" s="5" t="s">
        <v>354</v>
      </c>
      <c r="B5" t="s">
        <v>384</v>
      </c>
      <c r="C5" t="s">
        <v>1025</v>
      </c>
      <c r="D5" t="s">
        <v>1232</v>
      </c>
      <c r="E5" t="s">
        <v>808</v>
      </c>
      <c r="F5" t="s">
        <v>1233</v>
      </c>
      <c r="G5" t="s">
        <v>1234</v>
      </c>
      <c r="H5" t="s">
        <v>1133</v>
      </c>
      <c r="I5" t="s">
        <v>440</v>
      </c>
      <c r="J5" t="s">
        <v>440</v>
      </c>
    </row>
    <row r="6">
      <c r="A6" s="5" t="s">
        <v>354</v>
      </c>
      <c r="B6" t="s">
        <v>391</v>
      </c>
      <c r="C6" t="s">
        <v>395</v>
      </c>
      <c r="D6" t="s">
        <v>395</v>
      </c>
      <c r="E6" t="s">
        <v>395</v>
      </c>
      <c r="F6" t="s">
        <v>395</v>
      </c>
      <c r="G6" t="s">
        <v>395</v>
      </c>
      <c r="H6" t="s">
        <v>395</v>
      </c>
      <c r="I6" t="s">
        <v>395</v>
      </c>
      <c r="J6" t="s">
        <v>395</v>
      </c>
    </row>
    <row r="7">
      <c r="A7" s="5" t="s">
        <v>354</v>
      </c>
      <c r="B7" t="s">
        <v>396</v>
      </c>
      <c r="C7" t="s">
        <v>813</v>
      </c>
      <c r="D7" t="s">
        <v>1230</v>
      </c>
      <c r="E7" t="s">
        <v>708</v>
      </c>
      <c r="F7" t="s">
        <v>1235</v>
      </c>
      <c r="G7" t="s">
        <v>1236</v>
      </c>
      <c r="H7" t="s">
        <v>503</v>
      </c>
      <c r="I7" t="s">
        <v>440</v>
      </c>
      <c r="J7" t="s">
        <v>440</v>
      </c>
    </row>
    <row r="8">
      <c r="A8" s="5" t="s">
        <v>354</v>
      </c>
      <c r="B8" t="s">
        <v>403</v>
      </c>
      <c r="C8" t="s">
        <v>891</v>
      </c>
      <c r="D8" t="s">
        <v>1066</v>
      </c>
      <c r="E8" t="s">
        <v>418</v>
      </c>
      <c r="F8" t="s">
        <v>852</v>
      </c>
      <c r="G8" t="s">
        <v>1113</v>
      </c>
      <c r="H8" t="s">
        <v>1179</v>
      </c>
      <c r="I8" t="s">
        <v>440</v>
      </c>
      <c r="J8" t="s">
        <v>440</v>
      </c>
    </row>
    <row r="9">
      <c r="A9" s="5" t="s">
        <v>354</v>
      </c>
      <c r="B9" t="s">
        <v>410</v>
      </c>
      <c r="C9" t="s">
        <v>1237</v>
      </c>
      <c r="D9" t="s">
        <v>1238</v>
      </c>
      <c r="E9" t="s">
        <v>883</v>
      </c>
      <c r="F9" t="s">
        <v>495</v>
      </c>
      <c r="G9" t="s">
        <v>1219</v>
      </c>
      <c r="H9" t="s">
        <v>685</v>
      </c>
      <c r="I9" t="s">
        <v>440</v>
      </c>
      <c r="J9" t="s">
        <v>440</v>
      </c>
    </row>
    <row r="10">
      <c r="A10" s="5" t="s">
        <v>354</v>
      </c>
      <c r="B10" t="s">
        <v>416</v>
      </c>
      <c r="C10" t="s">
        <v>1023</v>
      </c>
      <c r="D10" t="s">
        <v>1239</v>
      </c>
      <c r="E10" t="s">
        <v>517</v>
      </c>
      <c r="F10" t="s">
        <v>419</v>
      </c>
      <c r="G10" t="s">
        <v>1119</v>
      </c>
      <c r="H10" t="s">
        <v>1240</v>
      </c>
      <c r="I10" t="s">
        <v>440</v>
      </c>
      <c r="J10" t="s">
        <v>440</v>
      </c>
    </row>
    <row r="11">
      <c r="A11" s="5" t="s">
        <v>354</v>
      </c>
      <c r="B11" t="s">
        <v>423</v>
      </c>
      <c r="C11" t="s">
        <v>812</v>
      </c>
      <c r="D11" t="s">
        <v>891</v>
      </c>
      <c r="E11" t="s">
        <v>421</v>
      </c>
      <c r="F11" t="s">
        <v>782</v>
      </c>
      <c r="G11" t="s">
        <v>685</v>
      </c>
      <c r="H11" t="s">
        <v>891</v>
      </c>
      <c r="I11" t="s">
        <v>440</v>
      </c>
      <c r="J11" t="s">
        <v>440</v>
      </c>
    </row>
    <row r="12">
      <c r="A12" s="5" t="s">
        <v>354</v>
      </c>
      <c r="B12" t="s">
        <v>428</v>
      </c>
      <c r="C12" t="s">
        <v>1241</v>
      </c>
      <c r="D12" t="s">
        <v>1222</v>
      </c>
      <c r="E12" t="s">
        <v>475</v>
      </c>
      <c r="F12" t="s">
        <v>473</v>
      </c>
      <c r="G12" t="s">
        <v>1113</v>
      </c>
      <c r="H12" t="s">
        <v>967</v>
      </c>
      <c r="I12" t="s">
        <v>440</v>
      </c>
      <c r="J12" t="s">
        <v>440</v>
      </c>
    </row>
    <row r="13">
      <c r="A13" s="5" t="s">
        <v>354</v>
      </c>
      <c r="B13" t="s">
        <v>433</v>
      </c>
      <c r="C13" t="s">
        <v>395</v>
      </c>
      <c r="D13" t="s">
        <v>395</v>
      </c>
      <c r="E13" t="s">
        <v>395</v>
      </c>
      <c r="F13" t="s">
        <v>395</v>
      </c>
      <c r="G13" t="s">
        <v>395</v>
      </c>
      <c r="H13" t="s">
        <v>395</v>
      </c>
      <c r="I13" t="s">
        <v>395</v>
      </c>
      <c r="J13" t="s">
        <v>395</v>
      </c>
    </row>
    <row r="14">
      <c r="A14" s="5" t="s">
        <v>354</v>
      </c>
      <c r="B14" t="s">
        <v>437</v>
      </c>
      <c r="C14" t="s">
        <v>395</v>
      </c>
      <c r="D14" t="s">
        <v>395</v>
      </c>
      <c r="E14" t="s">
        <v>395</v>
      </c>
      <c r="F14" t="s">
        <v>395</v>
      </c>
      <c r="G14" t="s">
        <v>395</v>
      </c>
      <c r="H14" t="s">
        <v>395</v>
      </c>
      <c r="I14" t="s">
        <v>395</v>
      </c>
      <c r="J14" t="s">
        <v>395</v>
      </c>
    </row>
    <row r="15">
      <c r="A15" s="5" t="s">
        <v>354</v>
      </c>
      <c r="B15" t="s">
        <v>441</v>
      </c>
      <c r="C15" t="s">
        <v>395</v>
      </c>
      <c r="D15" t="s">
        <v>395</v>
      </c>
      <c r="E15" t="s">
        <v>395</v>
      </c>
      <c r="F15" t="s">
        <v>395</v>
      </c>
      <c r="G15" t="s">
        <v>395</v>
      </c>
      <c r="H15" t="s">
        <v>395</v>
      </c>
      <c r="I15" t="s">
        <v>395</v>
      </c>
      <c r="J15" t="s">
        <v>395</v>
      </c>
    </row>
    <row r="16">
      <c r="A16" s="5" t="s">
        <v>354</v>
      </c>
      <c r="B16" t="s">
        <v>443</v>
      </c>
      <c r="C16" t="s">
        <v>395</v>
      </c>
      <c r="D16" t="s">
        <v>395</v>
      </c>
      <c r="E16" t="s">
        <v>395</v>
      </c>
      <c r="F16" t="s">
        <v>395</v>
      </c>
      <c r="G16" t="s">
        <v>395</v>
      </c>
      <c r="H16" t="s">
        <v>395</v>
      </c>
      <c r="I16" t="s">
        <v>395</v>
      </c>
      <c r="J16" t="s">
        <v>395</v>
      </c>
    </row>
    <row r="17">
      <c r="A17" s="5" t="s">
        <v>354</v>
      </c>
      <c r="B17" t="s">
        <v>448</v>
      </c>
      <c r="C17" t="s">
        <v>1242</v>
      </c>
      <c r="D17" t="s">
        <v>1243</v>
      </c>
      <c r="E17" t="s">
        <v>1244</v>
      </c>
      <c r="F17" t="s">
        <v>950</v>
      </c>
      <c r="G17" t="s">
        <v>1076</v>
      </c>
      <c r="H17" t="s">
        <v>1133</v>
      </c>
      <c r="I17" t="s">
        <v>440</v>
      </c>
      <c r="J17" t="s">
        <v>440</v>
      </c>
    </row>
    <row r="18">
      <c r="A18" s="5" t="s">
        <v>354</v>
      </c>
      <c r="B18" t="s">
        <v>453</v>
      </c>
      <c r="C18" t="s">
        <v>1207</v>
      </c>
      <c r="D18" t="s">
        <v>1245</v>
      </c>
      <c r="E18" t="s">
        <v>473</v>
      </c>
      <c r="F18" t="s">
        <v>429</v>
      </c>
      <c r="G18" t="s">
        <v>618</v>
      </c>
      <c r="H18" t="s">
        <v>1113</v>
      </c>
      <c r="I18" t="s">
        <v>440</v>
      </c>
      <c r="J18" t="s">
        <v>440</v>
      </c>
    </row>
    <row r="19">
      <c r="A19" s="5" t="s">
        <v>354</v>
      </c>
      <c r="B19" t="s">
        <v>459</v>
      </c>
      <c r="C19" t="s">
        <v>964</v>
      </c>
      <c r="D19" t="s">
        <v>1246</v>
      </c>
      <c r="E19" t="s">
        <v>751</v>
      </c>
      <c r="F19" t="s">
        <v>975</v>
      </c>
      <c r="G19" t="s">
        <v>1247</v>
      </c>
      <c r="H19" t="s">
        <v>1248</v>
      </c>
      <c r="I19" t="s">
        <v>440</v>
      </c>
      <c r="J19" t="s">
        <v>440</v>
      </c>
    </row>
    <row r="20">
      <c r="A20" s="5" t="s">
        <v>354</v>
      </c>
      <c r="B20" t="s">
        <v>466</v>
      </c>
      <c r="C20" t="s">
        <v>395</v>
      </c>
      <c r="D20" t="s">
        <v>395</v>
      </c>
      <c r="E20" t="s">
        <v>395</v>
      </c>
      <c r="F20" t="s">
        <v>395</v>
      </c>
      <c r="G20" t="s">
        <v>395</v>
      </c>
      <c r="H20" t="s">
        <v>395</v>
      </c>
      <c r="I20" t="s">
        <v>395</v>
      </c>
      <c r="J20" t="s">
        <v>395</v>
      </c>
    </row>
    <row r="21">
      <c r="A21" s="5" t="s">
        <v>354</v>
      </c>
      <c r="B21" t="s">
        <v>470</v>
      </c>
      <c r="C21" t="s">
        <v>965</v>
      </c>
      <c r="D21" t="s">
        <v>502</v>
      </c>
      <c r="E21" t="s">
        <v>480</v>
      </c>
      <c r="F21" t="s">
        <v>764</v>
      </c>
      <c r="G21" t="s">
        <v>1077</v>
      </c>
      <c r="H21" t="s">
        <v>686</v>
      </c>
      <c r="I21" t="s">
        <v>440</v>
      </c>
      <c r="J21" t="s">
        <v>440</v>
      </c>
    </row>
    <row r="22">
      <c r="A22" s="5" t="s">
        <v>354</v>
      </c>
      <c r="B22" t="s">
        <v>477</v>
      </c>
      <c r="C22" t="s">
        <v>395</v>
      </c>
      <c r="D22" t="s">
        <v>395</v>
      </c>
      <c r="E22" t="s">
        <v>395</v>
      </c>
      <c r="F22" t="s">
        <v>395</v>
      </c>
      <c r="G22" t="s">
        <v>395</v>
      </c>
      <c r="H22" t="s">
        <v>395</v>
      </c>
      <c r="I22" t="s">
        <v>395</v>
      </c>
      <c r="J22" t="s">
        <v>395</v>
      </c>
    </row>
    <row r="23">
      <c r="A23" s="5" t="s">
        <v>354</v>
      </c>
      <c r="B23" t="s">
        <v>481</v>
      </c>
      <c r="C23" t="s">
        <v>685</v>
      </c>
      <c r="D23" t="s">
        <v>1237</v>
      </c>
      <c r="E23" t="s">
        <v>402</v>
      </c>
      <c r="F23" t="s">
        <v>771</v>
      </c>
      <c r="G23" t="s">
        <v>1077</v>
      </c>
      <c r="H23" t="s">
        <v>686</v>
      </c>
      <c r="I23" t="s">
        <v>440</v>
      </c>
      <c r="J23" t="s">
        <v>440</v>
      </c>
    </row>
    <row r="24">
      <c r="A24" s="5" t="s">
        <v>354</v>
      </c>
      <c r="B24" t="s">
        <v>486</v>
      </c>
      <c r="C24" t="s">
        <v>395</v>
      </c>
      <c r="D24" t="s">
        <v>395</v>
      </c>
      <c r="E24" t="s">
        <v>395</v>
      </c>
      <c r="F24" t="s">
        <v>395</v>
      </c>
      <c r="G24" t="s">
        <v>395</v>
      </c>
      <c r="H24" t="s">
        <v>395</v>
      </c>
      <c r="I24" t="s">
        <v>395</v>
      </c>
      <c r="J24" t="s">
        <v>395</v>
      </c>
    </row>
    <row r="25">
      <c r="A25" s="5" t="s">
        <v>354</v>
      </c>
      <c r="B25" t="s">
        <v>491</v>
      </c>
      <c r="C25" t="s">
        <v>395</v>
      </c>
      <c r="D25" t="s">
        <v>395</v>
      </c>
      <c r="E25" t="s">
        <v>395</v>
      </c>
      <c r="F25" t="s">
        <v>395</v>
      </c>
      <c r="G25" t="s">
        <v>395</v>
      </c>
      <c r="H25" t="s">
        <v>395</v>
      </c>
      <c r="I25" t="s">
        <v>395</v>
      </c>
      <c r="J25" t="s">
        <v>395</v>
      </c>
    </row>
    <row r="26">
      <c r="A26" s="5" t="s">
        <v>354</v>
      </c>
      <c r="B26" t="s">
        <v>493</v>
      </c>
      <c r="C26" t="s">
        <v>964</v>
      </c>
      <c r="D26" t="s">
        <v>1234</v>
      </c>
      <c r="E26" t="s">
        <v>887</v>
      </c>
      <c r="F26" t="s">
        <v>1249</v>
      </c>
      <c r="G26" t="s">
        <v>1232</v>
      </c>
      <c r="H26" t="s">
        <v>1021</v>
      </c>
      <c r="I26" t="s">
        <v>440</v>
      </c>
      <c r="J26" t="s">
        <v>440</v>
      </c>
    </row>
    <row r="28">
      <c r="A28" t="s">
        <v>371</v>
      </c>
    </row>
    <row r="29">
      <c r="A29" t="s">
        <v>371</v>
      </c>
    </row>
    <row r="30">
      <c r="A30" t="s">
        <v>1171</v>
      </c>
    </row>
    <row r="31">
      <c r="A31" t="s">
        <v>1172</v>
      </c>
    </row>
    <row r="32">
      <c r="A32" t="s">
        <v>1173</v>
      </c>
    </row>
    <row r="33">
      <c r="A33" t="s">
        <v>373</v>
      </c>
    </row>
    <row r="34">
      <c r="A34" t="s">
        <v>1174</v>
      </c>
    </row>
    <row r="35">
      <c r="A35" t="s">
        <v>690</v>
      </c>
    </row>
    <row r="36">
      <c r="A36" t="s">
        <v>354</v>
      </c>
    </row>
    <row r="37">
      <c r="A37" t="s">
        <v>376</v>
      </c>
    </row>
    <row r="38">
      <c r="A38" t="s">
        <v>506</v>
      </c>
    </row>
    <row r="39">
      <c r="A39" t="s">
        <v>354</v>
      </c>
    </row>
    <row r="40">
      <c r="A40" t="s">
        <v>507</v>
      </c>
    </row>
    <row r="41">
      <c r="A41" t="s">
        <v>508</v>
      </c>
    </row>
  </sheetData>
  <mergeCells count="1">
    <mergeCell ref="A3:J3"/>
  </mergeCells>
  <pageMargins left="0.7" right="0.7" top="0.75" bottom="0.75" header="0.3" footer="0.3"/>
  <pageSetup paperSize="9" orientation="portrait" horizontalDpi="300" verticalDpi="300"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68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1082</v>
      </c>
      <c r="D4" s="2" t="s">
        <v>1083</v>
      </c>
      <c r="E4" s="2" t="s">
        <v>1084</v>
      </c>
      <c r="F4" s="2" t="s">
        <v>1085</v>
      </c>
      <c r="G4" s="2" t="s">
        <v>1086</v>
      </c>
      <c r="H4" s="2" t="s">
        <v>1087</v>
      </c>
      <c r="I4" s="2" t="s">
        <v>1088</v>
      </c>
      <c r="J4" s="2" t="s">
        <v>1089</v>
      </c>
    </row>
    <row r="5">
      <c r="A5" s="5" t="s">
        <v>354</v>
      </c>
      <c r="B5" t="s">
        <v>384</v>
      </c>
      <c r="C5" t="s">
        <v>1023</v>
      </c>
      <c r="D5" t="s">
        <v>875</v>
      </c>
      <c r="E5" t="s">
        <v>460</v>
      </c>
      <c r="F5" t="s">
        <v>417</v>
      </c>
      <c r="G5" t="s">
        <v>1250</v>
      </c>
      <c r="H5" t="s">
        <v>1251</v>
      </c>
      <c r="I5" t="s">
        <v>440</v>
      </c>
      <c r="J5" t="s">
        <v>440</v>
      </c>
    </row>
    <row r="6">
      <c r="A6" s="5" t="s">
        <v>354</v>
      </c>
      <c r="B6" t="s">
        <v>391</v>
      </c>
      <c r="C6" t="s">
        <v>501</v>
      </c>
      <c r="D6" t="s">
        <v>1071</v>
      </c>
      <c r="E6" t="s">
        <v>1252</v>
      </c>
      <c r="F6" t="s">
        <v>706</v>
      </c>
      <c r="G6" t="s">
        <v>1253</v>
      </c>
      <c r="H6" t="s">
        <v>1254</v>
      </c>
      <c r="I6" t="s">
        <v>440</v>
      </c>
      <c r="J6" t="s">
        <v>440</v>
      </c>
    </row>
    <row r="7">
      <c r="A7" s="5" t="s">
        <v>354</v>
      </c>
      <c r="B7" t="s">
        <v>396</v>
      </c>
      <c r="C7" t="s">
        <v>969</v>
      </c>
      <c r="D7" t="s">
        <v>894</v>
      </c>
      <c r="E7" t="s">
        <v>844</v>
      </c>
      <c r="F7" t="s">
        <v>606</v>
      </c>
      <c r="G7" t="s">
        <v>962</v>
      </c>
      <c r="H7" t="s">
        <v>500</v>
      </c>
      <c r="I7" t="s">
        <v>440</v>
      </c>
      <c r="J7" t="s">
        <v>440</v>
      </c>
    </row>
    <row r="8">
      <c r="A8" s="5" t="s">
        <v>354</v>
      </c>
      <c r="B8" t="s">
        <v>403</v>
      </c>
      <c r="C8" t="s">
        <v>1081</v>
      </c>
      <c r="D8" t="s">
        <v>1255</v>
      </c>
      <c r="E8" t="s">
        <v>1256</v>
      </c>
      <c r="F8" t="s">
        <v>824</v>
      </c>
      <c r="G8" t="s">
        <v>1257</v>
      </c>
      <c r="H8" t="s">
        <v>1258</v>
      </c>
      <c r="I8" t="s">
        <v>440</v>
      </c>
      <c r="J8" t="s">
        <v>440</v>
      </c>
    </row>
    <row r="9">
      <c r="A9" s="5" t="s">
        <v>354</v>
      </c>
      <c r="B9" t="s">
        <v>410</v>
      </c>
      <c r="C9" t="s">
        <v>1066</v>
      </c>
      <c r="D9" t="s">
        <v>1098</v>
      </c>
      <c r="E9" t="s">
        <v>1163</v>
      </c>
      <c r="F9" t="s">
        <v>1187</v>
      </c>
      <c r="G9" t="s">
        <v>1259</v>
      </c>
      <c r="H9" t="s">
        <v>1260</v>
      </c>
      <c r="I9" t="s">
        <v>440</v>
      </c>
      <c r="J9" t="s">
        <v>440</v>
      </c>
    </row>
    <row r="10">
      <c r="A10" s="5" t="s">
        <v>354</v>
      </c>
      <c r="B10" t="s">
        <v>416</v>
      </c>
      <c r="C10" t="s">
        <v>499</v>
      </c>
      <c r="D10" t="s">
        <v>1261</v>
      </c>
      <c r="E10" t="s">
        <v>1262</v>
      </c>
      <c r="F10" t="s">
        <v>1263</v>
      </c>
      <c r="G10" t="s">
        <v>1264</v>
      </c>
      <c r="H10" t="s">
        <v>1265</v>
      </c>
      <c r="I10" t="s">
        <v>440</v>
      </c>
      <c r="J10" t="s">
        <v>440</v>
      </c>
    </row>
    <row r="11">
      <c r="A11" s="5" t="s">
        <v>354</v>
      </c>
      <c r="B11" t="s">
        <v>423</v>
      </c>
      <c r="C11" t="s">
        <v>1129</v>
      </c>
      <c r="D11" t="s">
        <v>1113</v>
      </c>
      <c r="E11" t="s">
        <v>490</v>
      </c>
      <c r="F11" t="s">
        <v>461</v>
      </c>
      <c r="G11" t="s">
        <v>1236</v>
      </c>
      <c r="H11" t="s">
        <v>1266</v>
      </c>
      <c r="I11" t="s">
        <v>440</v>
      </c>
      <c r="J11" t="s">
        <v>440</v>
      </c>
    </row>
    <row r="12">
      <c r="A12" s="5" t="s">
        <v>354</v>
      </c>
      <c r="B12" t="s">
        <v>428</v>
      </c>
      <c r="C12" t="s">
        <v>1201</v>
      </c>
      <c r="D12" t="s">
        <v>1079</v>
      </c>
      <c r="E12" t="s">
        <v>574</v>
      </c>
      <c r="F12" t="s">
        <v>415</v>
      </c>
      <c r="G12" t="s">
        <v>1267</v>
      </c>
      <c r="H12" t="s">
        <v>1232</v>
      </c>
      <c r="I12" t="s">
        <v>440</v>
      </c>
      <c r="J12" t="s">
        <v>440</v>
      </c>
    </row>
    <row r="13">
      <c r="A13" s="5" t="s">
        <v>354</v>
      </c>
      <c r="B13" t="s">
        <v>433</v>
      </c>
      <c r="C13" t="s">
        <v>1113</v>
      </c>
      <c r="D13" t="s">
        <v>687</v>
      </c>
      <c r="E13" t="s">
        <v>567</v>
      </c>
      <c r="F13" t="s">
        <v>764</v>
      </c>
      <c r="G13" t="s">
        <v>1108</v>
      </c>
      <c r="H13" t="s">
        <v>1237</v>
      </c>
      <c r="I13" t="s">
        <v>440</v>
      </c>
      <c r="J13" t="s">
        <v>440</v>
      </c>
    </row>
    <row r="14">
      <c r="A14" s="5" t="s">
        <v>354</v>
      </c>
      <c r="B14" t="s">
        <v>437</v>
      </c>
      <c r="C14" t="s">
        <v>1113</v>
      </c>
      <c r="D14" t="s">
        <v>1113</v>
      </c>
      <c r="E14" t="s">
        <v>1268</v>
      </c>
      <c r="F14" t="s">
        <v>1269</v>
      </c>
      <c r="G14" t="s">
        <v>1270</v>
      </c>
      <c r="H14" t="s">
        <v>1109</v>
      </c>
      <c r="I14" t="s">
        <v>440</v>
      </c>
      <c r="J14" t="s">
        <v>440</v>
      </c>
    </row>
    <row r="15">
      <c r="A15" s="5" t="s">
        <v>354</v>
      </c>
      <c r="B15" t="s">
        <v>441</v>
      </c>
      <c r="C15" t="s">
        <v>1059</v>
      </c>
      <c r="D15" t="s">
        <v>1113</v>
      </c>
      <c r="E15" t="s">
        <v>545</v>
      </c>
      <c r="F15" t="s">
        <v>1271</v>
      </c>
      <c r="G15" t="s">
        <v>1195</v>
      </c>
      <c r="H15" t="s">
        <v>1272</v>
      </c>
      <c r="I15" t="s">
        <v>440</v>
      </c>
      <c r="J15" t="s">
        <v>440</v>
      </c>
    </row>
    <row r="16">
      <c r="A16" s="5" t="s">
        <v>354</v>
      </c>
      <c r="B16" t="s">
        <v>443</v>
      </c>
      <c r="C16" t="s">
        <v>1130</v>
      </c>
      <c r="D16" t="s">
        <v>1130</v>
      </c>
      <c r="E16" t="s">
        <v>647</v>
      </c>
      <c r="F16" t="s">
        <v>673</v>
      </c>
      <c r="G16" t="s">
        <v>1120</v>
      </c>
      <c r="H16" t="s">
        <v>1075</v>
      </c>
      <c r="I16" t="s">
        <v>440</v>
      </c>
      <c r="J16" t="s">
        <v>440</v>
      </c>
    </row>
    <row r="17">
      <c r="A17" s="5" t="s">
        <v>354</v>
      </c>
      <c r="B17" t="s">
        <v>448</v>
      </c>
      <c r="C17" t="s">
        <v>813</v>
      </c>
      <c r="D17" t="s">
        <v>966</v>
      </c>
      <c r="E17" t="s">
        <v>399</v>
      </c>
      <c r="F17" t="s">
        <v>359</v>
      </c>
      <c r="G17" t="s">
        <v>1067</v>
      </c>
      <c r="H17" t="s">
        <v>687</v>
      </c>
      <c r="I17" t="s">
        <v>440</v>
      </c>
      <c r="J17" t="s">
        <v>440</v>
      </c>
    </row>
    <row r="18">
      <c r="A18" s="5" t="s">
        <v>354</v>
      </c>
      <c r="B18" t="s">
        <v>453</v>
      </c>
      <c r="C18" t="s">
        <v>874</v>
      </c>
      <c r="D18" t="s">
        <v>1273</v>
      </c>
      <c r="E18" t="s">
        <v>1126</v>
      </c>
      <c r="F18" t="s">
        <v>1274</v>
      </c>
      <c r="G18" t="s">
        <v>1275</v>
      </c>
      <c r="H18" t="s">
        <v>1276</v>
      </c>
      <c r="I18" t="s">
        <v>440</v>
      </c>
      <c r="J18" t="s">
        <v>440</v>
      </c>
    </row>
    <row r="19">
      <c r="A19" s="5" t="s">
        <v>354</v>
      </c>
      <c r="B19" t="s">
        <v>459</v>
      </c>
      <c r="C19" t="s">
        <v>1119</v>
      </c>
      <c r="D19" t="s">
        <v>503</v>
      </c>
      <c r="E19" t="s">
        <v>1277</v>
      </c>
      <c r="F19" t="s">
        <v>1278</v>
      </c>
      <c r="G19" t="s">
        <v>1279</v>
      </c>
      <c r="H19" t="s">
        <v>1280</v>
      </c>
      <c r="I19" t="s">
        <v>440</v>
      </c>
      <c r="J19" t="s">
        <v>440</v>
      </c>
    </row>
    <row r="20">
      <c r="A20" s="5" t="s">
        <v>354</v>
      </c>
      <c r="B20" t="s">
        <v>466</v>
      </c>
      <c r="C20" t="s">
        <v>1141</v>
      </c>
      <c r="D20" t="s">
        <v>503</v>
      </c>
      <c r="E20" t="s">
        <v>1281</v>
      </c>
      <c r="F20" t="s">
        <v>404</v>
      </c>
      <c r="G20" t="s">
        <v>1282</v>
      </c>
      <c r="H20" t="s">
        <v>1283</v>
      </c>
      <c r="I20" t="s">
        <v>440</v>
      </c>
      <c r="J20" t="s">
        <v>440</v>
      </c>
    </row>
    <row r="21">
      <c r="A21" s="5" t="s">
        <v>354</v>
      </c>
      <c r="B21" t="s">
        <v>470</v>
      </c>
      <c r="C21" t="s">
        <v>1284</v>
      </c>
      <c r="D21" t="s">
        <v>1066</v>
      </c>
      <c r="E21" t="s">
        <v>1156</v>
      </c>
      <c r="F21" t="s">
        <v>1285</v>
      </c>
      <c r="G21" t="s">
        <v>1286</v>
      </c>
      <c r="H21" t="s">
        <v>1287</v>
      </c>
      <c r="I21" t="s">
        <v>440</v>
      </c>
      <c r="J21" t="s">
        <v>440</v>
      </c>
    </row>
    <row r="22">
      <c r="A22" s="5" t="s">
        <v>354</v>
      </c>
      <c r="B22" t="s">
        <v>477</v>
      </c>
      <c r="C22" t="s">
        <v>1066</v>
      </c>
      <c r="D22" t="s">
        <v>1146</v>
      </c>
      <c r="E22" t="s">
        <v>1288</v>
      </c>
      <c r="F22" t="s">
        <v>760</v>
      </c>
      <c r="G22" t="s">
        <v>1289</v>
      </c>
      <c r="H22" t="s">
        <v>1290</v>
      </c>
      <c r="I22" t="s">
        <v>440</v>
      </c>
      <c r="J22" t="s">
        <v>440</v>
      </c>
    </row>
    <row r="23">
      <c r="A23" s="5" t="s">
        <v>354</v>
      </c>
      <c r="B23" t="s">
        <v>481</v>
      </c>
      <c r="C23" t="s">
        <v>892</v>
      </c>
      <c r="D23" t="s">
        <v>1291</v>
      </c>
      <c r="E23" t="s">
        <v>1105</v>
      </c>
      <c r="F23" t="s">
        <v>1149</v>
      </c>
      <c r="G23" t="s">
        <v>1292</v>
      </c>
      <c r="H23" t="s">
        <v>1093</v>
      </c>
      <c r="I23" t="s">
        <v>440</v>
      </c>
      <c r="J23" t="s">
        <v>440</v>
      </c>
    </row>
    <row r="24">
      <c r="A24" s="5" t="s">
        <v>354</v>
      </c>
      <c r="B24" t="s">
        <v>486</v>
      </c>
      <c r="C24" t="s">
        <v>1071</v>
      </c>
      <c r="D24" t="s">
        <v>1096</v>
      </c>
      <c r="E24" t="s">
        <v>1293</v>
      </c>
      <c r="F24" t="s">
        <v>1294</v>
      </c>
      <c r="G24" t="s">
        <v>1295</v>
      </c>
      <c r="H24" t="s">
        <v>1296</v>
      </c>
      <c r="I24" t="s">
        <v>440</v>
      </c>
      <c r="J24" t="s">
        <v>440</v>
      </c>
    </row>
    <row r="25">
      <c r="A25" s="5" t="s">
        <v>354</v>
      </c>
      <c r="B25" t="s">
        <v>491</v>
      </c>
      <c r="C25" t="s">
        <v>395</v>
      </c>
      <c r="D25" t="s">
        <v>1200</v>
      </c>
      <c r="E25" t="s">
        <v>395</v>
      </c>
      <c r="F25" t="s">
        <v>1112</v>
      </c>
      <c r="G25" t="s">
        <v>395</v>
      </c>
      <c r="H25" t="s">
        <v>1297</v>
      </c>
      <c r="I25" t="s">
        <v>395</v>
      </c>
      <c r="J25" t="s">
        <v>440</v>
      </c>
    </row>
    <row r="26">
      <c r="A26" s="5" t="s">
        <v>354</v>
      </c>
      <c r="B26" t="s">
        <v>493</v>
      </c>
      <c r="C26" t="s">
        <v>1121</v>
      </c>
      <c r="D26" t="s">
        <v>1298</v>
      </c>
      <c r="E26" t="s">
        <v>1299</v>
      </c>
      <c r="F26" t="s">
        <v>1300</v>
      </c>
      <c r="G26" t="s">
        <v>1301</v>
      </c>
      <c r="H26" t="s">
        <v>1272</v>
      </c>
      <c r="I26" t="s">
        <v>440</v>
      </c>
      <c r="J26" t="s">
        <v>440</v>
      </c>
    </row>
    <row r="28">
      <c r="A28" t="s">
        <v>371</v>
      </c>
    </row>
    <row r="29">
      <c r="A29" t="s">
        <v>1171</v>
      </c>
    </row>
    <row r="30">
      <c r="A30" t="s">
        <v>1172</v>
      </c>
    </row>
    <row r="31">
      <c r="A31" t="s">
        <v>1173</v>
      </c>
    </row>
    <row r="32">
      <c r="A32" t="s">
        <v>373</v>
      </c>
    </row>
    <row r="33">
      <c r="A33" t="s">
        <v>1302</v>
      </c>
    </row>
    <row r="34">
      <c r="A34" t="s">
        <v>624</v>
      </c>
    </row>
    <row r="35">
      <c r="A35" t="s">
        <v>354</v>
      </c>
    </row>
    <row r="36">
      <c r="A36" t="s">
        <v>376</v>
      </c>
    </row>
    <row r="37">
      <c r="A37" t="s">
        <v>506</v>
      </c>
    </row>
    <row r="38">
      <c r="A38" t="s">
        <v>354</v>
      </c>
    </row>
    <row r="39">
      <c r="A39" t="s">
        <v>507</v>
      </c>
    </row>
    <row r="40">
      <c r="A40" t="s">
        <v>508</v>
      </c>
    </row>
  </sheetData>
  <mergeCells count="1">
    <mergeCell ref="A3:J3"/>
  </mergeCells>
  <pageMargins left="0.7" right="0.7" top="0.75" bottom="0.75" header="0.3" footer="0.3"/>
  <pageSetup paperSize="9" orientation="portrait" horizontalDpi="300" verticalDpi="300"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71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1082</v>
      </c>
      <c r="D4" s="2" t="s">
        <v>1083</v>
      </c>
      <c r="E4" s="2" t="s">
        <v>1084</v>
      </c>
      <c r="F4" s="2" t="s">
        <v>1085</v>
      </c>
      <c r="G4" s="2" t="s">
        <v>1086</v>
      </c>
      <c r="H4" s="2" t="s">
        <v>1087</v>
      </c>
      <c r="I4" s="2" t="s">
        <v>1088</v>
      </c>
      <c r="J4" s="2" t="s">
        <v>1089</v>
      </c>
    </row>
    <row r="5">
      <c r="A5" s="5" t="s">
        <v>354</v>
      </c>
      <c r="B5" t="s">
        <v>384</v>
      </c>
      <c r="C5" t="s">
        <v>503</v>
      </c>
      <c r="D5" t="s">
        <v>1119</v>
      </c>
      <c r="E5" t="s">
        <v>1006</v>
      </c>
      <c r="F5" t="s">
        <v>489</v>
      </c>
      <c r="G5" t="s">
        <v>1303</v>
      </c>
      <c r="H5" t="s">
        <v>1304</v>
      </c>
      <c r="I5" t="s">
        <v>440</v>
      </c>
      <c r="J5" t="s">
        <v>440</v>
      </c>
    </row>
    <row r="6">
      <c r="A6" s="5" t="s">
        <v>354</v>
      </c>
      <c r="B6" t="s">
        <v>391</v>
      </c>
      <c r="C6" t="s">
        <v>1182</v>
      </c>
      <c r="D6" t="s">
        <v>1305</v>
      </c>
      <c r="E6" t="s">
        <v>931</v>
      </c>
      <c r="F6" t="s">
        <v>1016</v>
      </c>
      <c r="G6" t="s">
        <v>1248</v>
      </c>
      <c r="H6" t="s">
        <v>1074</v>
      </c>
      <c r="I6" t="s">
        <v>440</v>
      </c>
      <c r="J6" t="s">
        <v>440</v>
      </c>
    </row>
    <row r="7">
      <c r="A7" s="5" t="s">
        <v>354</v>
      </c>
      <c r="B7" t="s">
        <v>396</v>
      </c>
      <c r="C7" t="s">
        <v>963</v>
      </c>
      <c r="D7" t="s">
        <v>1238</v>
      </c>
      <c r="E7" t="s">
        <v>1306</v>
      </c>
      <c r="F7" t="s">
        <v>1014</v>
      </c>
      <c r="G7" t="s">
        <v>1307</v>
      </c>
      <c r="H7" t="s">
        <v>1308</v>
      </c>
      <c r="I7" t="s">
        <v>440</v>
      </c>
      <c r="J7" t="s">
        <v>440</v>
      </c>
    </row>
    <row r="8">
      <c r="A8" s="5" t="s">
        <v>354</v>
      </c>
      <c r="B8" t="s">
        <v>403</v>
      </c>
      <c r="C8" t="s">
        <v>503</v>
      </c>
      <c r="D8" t="s">
        <v>1247</v>
      </c>
      <c r="E8" t="s">
        <v>1309</v>
      </c>
      <c r="F8" t="s">
        <v>1310</v>
      </c>
      <c r="G8" t="s">
        <v>1311</v>
      </c>
      <c r="H8" t="s">
        <v>1170</v>
      </c>
      <c r="I8" t="s">
        <v>440</v>
      </c>
      <c r="J8" t="s">
        <v>440</v>
      </c>
    </row>
    <row r="9">
      <c r="A9" s="5" t="s">
        <v>354</v>
      </c>
      <c r="B9" t="s">
        <v>410</v>
      </c>
      <c r="C9" t="s">
        <v>1312</v>
      </c>
      <c r="D9" t="s">
        <v>1223</v>
      </c>
      <c r="E9" t="s">
        <v>1313</v>
      </c>
      <c r="F9" t="s">
        <v>460</v>
      </c>
      <c r="G9" t="s">
        <v>1314</v>
      </c>
      <c r="H9" t="s">
        <v>1095</v>
      </c>
      <c r="I9" t="s">
        <v>440</v>
      </c>
      <c r="J9" t="s">
        <v>440</v>
      </c>
    </row>
    <row r="10">
      <c r="A10" s="5" t="s">
        <v>354</v>
      </c>
      <c r="B10" t="s">
        <v>416</v>
      </c>
      <c r="C10" t="s">
        <v>1071</v>
      </c>
      <c r="D10" t="s">
        <v>1291</v>
      </c>
      <c r="E10" t="s">
        <v>1194</v>
      </c>
      <c r="F10" t="s">
        <v>1315</v>
      </c>
      <c r="G10" t="s">
        <v>1242</v>
      </c>
      <c r="H10" t="s">
        <v>1131</v>
      </c>
      <c r="I10" t="s">
        <v>440</v>
      </c>
      <c r="J10" t="s">
        <v>440</v>
      </c>
    </row>
    <row r="11">
      <c r="A11" s="5" t="s">
        <v>354</v>
      </c>
      <c r="B11" t="s">
        <v>423</v>
      </c>
      <c r="C11" t="s">
        <v>1316</v>
      </c>
      <c r="D11" t="s">
        <v>1075</v>
      </c>
      <c r="E11" t="s">
        <v>628</v>
      </c>
      <c r="F11" t="s">
        <v>538</v>
      </c>
      <c r="G11" t="s">
        <v>1062</v>
      </c>
      <c r="H11" t="s">
        <v>876</v>
      </c>
      <c r="I11" t="s">
        <v>440</v>
      </c>
      <c r="J11" t="s">
        <v>440</v>
      </c>
    </row>
    <row r="12">
      <c r="A12" s="5" t="s">
        <v>354</v>
      </c>
      <c r="B12" t="s">
        <v>428</v>
      </c>
      <c r="C12" t="s">
        <v>1197</v>
      </c>
      <c r="D12" t="s">
        <v>1317</v>
      </c>
      <c r="E12" t="s">
        <v>595</v>
      </c>
      <c r="F12" t="s">
        <v>520</v>
      </c>
      <c r="G12" t="s">
        <v>1026</v>
      </c>
      <c r="H12" t="s">
        <v>499</v>
      </c>
      <c r="I12" t="s">
        <v>440</v>
      </c>
      <c r="J12" t="s">
        <v>440</v>
      </c>
    </row>
    <row r="13">
      <c r="A13" s="5" t="s">
        <v>354</v>
      </c>
      <c r="B13" t="s">
        <v>433</v>
      </c>
      <c r="C13" t="s">
        <v>619</v>
      </c>
      <c r="D13" t="s">
        <v>969</v>
      </c>
      <c r="E13" t="s">
        <v>418</v>
      </c>
      <c r="F13" t="s">
        <v>632</v>
      </c>
      <c r="G13" t="s">
        <v>1063</v>
      </c>
      <c r="H13" t="s">
        <v>1113</v>
      </c>
      <c r="I13" t="s">
        <v>440</v>
      </c>
      <c r="J13" t="s">
        <v>440</v>
      </c>
    </row>
    <row r="14">
      <c r="A14" s="5" t="s">
        <v>354</v>
      </c>
      <c r="B14" t="s">
        <v>437</v>
      </c>
      <c r="C14" t="s">
        <v>893</v>
      </c>
      <c r="D14" t="s">
        <v>1113</v>
      </c>
      <c r="E14" t="s">
        <v>1318</v>
      </c>
      <c r="F14" t="s">
        <v>475</v>
      </c>
      <c r="G14" t="s">
        <v>1185</v>
      </c>
      <c r="H14" t="s">
        <v>1241</v>
      </c>
      <c r="I14" t="s">
        <v>440</v>
      </c>
      <c r="J14" t="s">
        <v>440</v>
      </c>
    </row>
    <row r="15">
      <c r="A15" s="5" t="s">
        <v>354</v>
      </c>
      <c r="B15" t="s">
        <v>441</v>
      </c>
      <c r="C15" t="s">
        <v>1113</v>
      </c>
      <c r="D15" t="s">
        <v>1219</v>
      </c>
      <c r="E15" t="s">
        <v>579</v>
      </c>
      <c r="F15" t="s">
        <v>883</v>
      </c>
      <c r="G15" t="s">
        <v>1234</v>
      </c>
      <c r="H15" t="s">
        <v>1237</v>
      </c>
      <c r="I15" t="s">
        <v>440</v>
      </c>
      <c r="J15" t="s">
        <v>440</v>
      </c>
    </row>
    <row r="16">
      <c r="A16" s="5" t="s">
        <v>354</v>
      </c>
      <c r="B16" t="s">
        <v>443</v>
      </c>
      <c r="C16" t="s">
        <v>1113</v>
      </c>
      <c r="D16" t="s">
        <v>1317</v>
      </c>
      <c r="E16" t="s">
        <v>447</v>
      </c>
      <c r="F16" t="s">
        <v>436</v>
      </c>
      <c r="G16" t="s">
        <v>1319</v>
      </c>
      <c r="H16" t="s">
        <v>1319</v>
      </c>
      <c r="I16" t="s">
        <v>440</v>
      </c>
      <c r="J16" t="s">
        <v>440</v>
      </c>
    </row>
    <row r="17">
      <c r="A17" s="5" t="s">
        <v>354</v>
      </c>
      <c r="B17" t="s">
        <v>448</v>
      </c>
      <c r="C17" t="s">
        <v>1218</v>
      </c>
      <c r="D17" t="s">
        <v>1253</v>
      </c>
      <c r="E17" t="s">
        <v>545</v>
      </c>
      <c r="F17" t="s">
        <v>683</v>
      </c>
      <c r="G17" t="s">
        <v>1121</v>
      </c>
      <c r="H17" t="s">
        <v>812</v>
      </c>
      <c r="I17" t="s">
        <v>440</v>
      </c>
      <c r="J17" t="s">
        <v>440</v>
      </c>
    </row>
    <row r="18">
      <c r="A18" s="5" t="s">
        <v>354</v>
      </c>
      <c r="B18" t="s">
        <v>453</v>
      </c>
      <c r="C18" t="s">
        <v>1320</v>
      </c>
      <c r="D18" t="s">
        <v>1321</v>
      </c>
      <c r="E18" t="s">
        <v>1322</v>
      </c>
      <c r="F18" t="s">
        <v>1203</v>
      </c>
      <c r="G18" t="s">
        <v>1131</v>
      </c>
      <c r="H18" t="s">
        <v>1219</v>
      </c>
      <c r="I18" t="s">
        <v>440</v>
      </c>
      <c r="J18" t="s">
        <v>440</v>
      </c>
    </row>
    <row r="19">
      <c r="A19" s="5" t="s">
        <v>354</v>
      </c>
      <c r="B19" t="s">
        <v>459</v>
      </c>
      <c r="C19" t="s">
        <v>1323</v>
      </c>
      <c r="D19" t="s">
        <v>1312</v>
      </c>
      <c r="E19" t="s">
        <v>1208</v>
      </c>
      <c r="F19" t="s">
        <v>1324</v>
      </c>
      <c r="G19" t="s">
        <v>1325</v>
      </c>
      <c r="H19" t="s">
        <v>1206</v>
      </c>
      <c r="I19" t="s">
        <v>440</v>
      </c>
      <c r="J19" t="s">
        <v>440</v>
      </c>
    </row>
    <row r="20">
      <c r="A20" s="5" t="s">
        <v>354</v>
      </c>
      <c r="B20" t="s">
        <v>466</v>
      </c>
      <c r="C20" t="s">
        <v>1119</v>
      </c>
      <c r="D20" t="s">
        <v>1236</v>
      </c>
      <c r="E20" t="s">
        <v>918</v>
      </c>
      <c r="F20" t="s">
        <v>852</v>
      </c>
      <c r="G20" t="s">
        <v>1065</v>
      </c>
      <c r="H20" t="s">
        <v>1186</v>
      </c>
      <c r="I20" t="s">
        <v>440</v>
      </c>
      <c r="J20" t="s">
        <v>440</v>
      </c>
    </row>
    <row r="21">
      <c r="A21" s="5" t="s">
        <v>354</v>
      </c>
      <c r="B21" t="s">
        <v>470</v>
      </c>
      <c r="C21" t="s">
        <v>1232</v>
      </c>
      <c r="D21" t="s">
        <v>1071</v>
      </c>
      <c r="E21" t="s">
        <v>842</v>
      </c>
      <c r="F21" t="s">
        <v>397</v>
      </c>
      <c r="G21" t="s">
        <v>1165</v>
      </c>
      <c r="H21" t="s">
        <v>1326</v>
      </c>
      <c r="I21" t="s">
        <v>440</v>
      </c>
      <c r="J21" t="s">
        <v>440</v>
      </c>
    </row>
    <row r="22">
      <c r="A22" s="5" t="s">
        <v>354</v>
      </c>
      <c r="B22" t="s">
        <v>477</v>
      </c>
      <c r="C22" t="s">
        <v>1284</v>
      </c>
      <c r="D22" t="s">
        <v>1073</v>
      </c>
      <c r="E22" t="s">
        <v>1327</v>
      </c>
      <c r="F22" t="s">
        <v>1271</v>
      </c>
      <c r="G22" t="s">
        <v>1328</v>
      </c>
      <c r="H22" t="s">
        <v>1266</v>
      </c>
      <c r="I22" t="s">
        <v>440</v>
      </c>
      <c r="J22" t="s">
        <v>440</v>
      </c>
    </row>
    <row r="23">
      <c r="A23" s="5" t="s">
        <v>354</v>
      </c>
      <c r="B23" t="s">
        <v>481</v>
      </c>
      <c r="C23" t="s">
        <v>1064</v>
      </c>
      <c r="D23" t="s">
        <v>1219</v>
      </c>
      <c r="E23" t="s">
        <v>454</v>
      </c>
      <c r="F23" t="s">
        <v>1329</v>
      </c>
      <c r="G23" t="s">
        <v>1134</v>
      </c>
      <c r="H23" t="s">
        <v>1178</v>
      </c>
      <c r="I23" t="s">
        <v>440</v>
      </c>
      <c r="J23" t="s">
        <v>440</v>
      </c>
    </row>
    <row r="24">
      <c r="A24" s="5" t="s">
        <v>354</v>
      </c>
      <c r="B24" t="s">
        <v>486</v>
      </c>
      <c r="C24" t="s">
        <v>1118</v>
      </c>
      <c r="D24" t="s">
        <v>1330</v>
      </c>
      <c r="E24" t="s">
        <v>781</v>
      </c>
      <c r="F24" t="s">
        <v>1331</v>
      </c>
      <c r="G24" t="s">
        <v>1332</v>
      </c>
      <c r="H24" t="s">
        <v>1242</v>
      </c>
      <c r="I24" t="s">
        <v>440</v>
      </c>
      <c r="J24" t="s">
        <v>440</v>
      </c>
    </row>
    <row r="25">
      <c r="A25" s="5" t="s">
        <v>354</v>
      </c>
      <c r="B25" t="s">
        <v>491</v>
      </c>
      <c r="C25" t="s">
        <v>395</v>
      </c>
      <c r="D25" t="s">
        <v>395</v>
      </c>
      <c r="E25" t="s">
        <v>395</v>
      </c>
      <c r="F25" t="s">
        <v>395</v>
      </c>
      <c r="G25" t="s">
        <v>395</v>
      </c>
      <c r="H25" t="s">
        <v>395</v>
      </c>
      <c r="I25" t="s">
        <v>395</v>
      </c>
      <c r="J25" t="s">
        <v>395</v>
      </c>
    </row>
    <row r="26">
      <c r="A26" s="5" t="s">
        <v>354</v>
      </c>
      <c r="B26" t="s">
        <v>493</v>
      </c>
      <c r="C26" t="s">
        <v>1223</v>
      </c>
      <c r="D26" t="s">
        <v>1097</v>
      </c>
      <c r="E26" t="s">
        <v>960</v>
      </c>
      <c r="F26" t="s">
        <v>984</v>
      </c>
      <c r="G26" t="s">
        <v>1333</v>
      </c>
      <c r="H26" t="s">
        <v>1098</v>
      </c>
      <c r="I26" t="s">
        <v>440</v>
      </c>
      <c r="J26" t="s">
        <v>440</v>
      </c>
    </row>
    <row r="28">
      <c r="A28" t="s">
        <v>371</v>
      </c>
    </row>
    <row r="29">
      <c r="A29" t="s">
        <v>1171</v>
      </c>
    </row>
    <row r="30">
      <c r="A30" t="s">
        <v>1172</v>
      </c>
    </row>
    <row r="31">
      <c r="A31" t="s">
        <v>1173</v>
      </c>
    </row>
    <row r="32">
      <c r="A32" t="s">
        <v>373</v>
      </c>
    </row>
    <row r="33">
      <c r="A33" t="s">
        <v>1302</v>
      </c>
    </row>
    <row r="34">
      <c r="A34" t="s">
        <v>665</v>
      </c>
    </row>
    <row r="35">
      <c r="A35" t="s">
        <v>354</v>
      </c>
    </row>
    <row r="36">
      <c r="A36" t="s">
        <v>376</v>
      </c>
    </row>
    <row r="37">
      <c r="A37" t="s">
        <v>506</v>
      </c>
    </row>
    <row r="38">
      <c r="A38" t="s">
        <v>354</v>
      </c>
    </row>
    <row r="39">
      <c r="A39" t="s">
        <v>507</v>
      </c>
    </row>
    <row r="40">
      <c r="A40" t="s">
        <v>508</v>
      </c>
    </row>
  </sheetData>
  <mergeCells count="1">
    <mergeCell ref="A3:J3"/>
  </mergeCells>
  <pageMargins left="0.7" right="0.7" top="0.75" bottom="0.75" header="0.3" footer="0.3"/>
  <pageSetup paperSize="9" orientation="portrait" horizontalDpi="300" verticalDpi="300"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73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1082</v>
      </c>
      <c r="D4" s="2" t="s">
        <v>1083</v>
      </c>
      <c r="E4" s="2" t="s">
        <v>1084</v>
      </c>
      <c r="F4" s="2" t="s">
        <v>1085</v>
      </c>
      <c r="G4" s="2" t="s">
        <v>1086</v>
      </c>
      <c r="H4" s="2" t="s">
        <v>1087</v>
      </c>
      <c r="I4" s="2" t="s">
        <v>1088</v>
      </c>
      <c r="J4" s="2" t="s">
        <v>1089</v>
      </c>
    </row>
    <row r="5">
      <c r="A5" s="5" t="s">
        <v>354</v>
      </c>
      <c r="B5" t="s">
        <v>384</v>
      </c>
      <c r="C5" t="s">
        <v>813</v>
      </c>
      <c r="D5" t="s">
        <v>1254</v>
      </c>
      <c r="E5" t="s">
        <v>708</v>
      </c>
      <c r="F5" t="s">
        <v>793</v>
      </c>
      <c r="G5" t="s">
        <v>1022</v>
      </c>
      <c r="H5" t="s">
        <v>1236</v>
      </c>
      <c r="I5" t="s">
        <v>440</v>
      </c>
      <c r="J5" t="s">
        <v>440</v>
      </c>
    </row>
    <row r="6">
      <c r="A6" s="5" t="s">
        <v>354</v>
      </c>
      <c r="B6" t="s">
        <v>391</v>
      </c>
      <c r="C6" t="s">
        <v>395</v>
      </c>
      <c r="D6" t="s">
        <v>395</v>
      </c>
      <c r="E6" t="s">
        <v>395</v>
      </c>
      <c r="F6" t="s">
        <v>395</v>
      </c>
      <c r="G6" t="s">
        <v>395</v>
      </c>
      <c r="H6" t="s">
        <v>395</v>
      </c>
      <c r="I6" t="s">
        <v>395</v>
      </c>
      <c r="J6" t="s">
        <v>395</v>
      </c>
    </row>
    <row r="7">
      <c r="A7" s="5" t="s">
        <v>354</v>
      </c>
      <c r="B7" t="s">
        <v>396</v>
      </c>
      <c r="C7" t="s">
        <v>1024</v>
      </c>
      <c r="D7" t="s">
        <v>1178</v>
      </c>
      <c r="E7" t="s">
        <v>885</v>
      </c>
      <c r="F7" t="s">
        <v>1334</v>
      </c>
      <c r="G7" t="s">
        <v>1212</v>
      </c>
      <c r="H7" t="s">
        <v>1240</v>
      </c>
      <c r="I7" t="s">
        <v>440</v>
      </c>
      <c r="J7" t="s">
        <v>440</v>
      </c>
    </row>
    <row r="8">
      <c r="A8" s="5" t="s">
        <v>354</v>
      </c>
      <c r="B8" t="s">
        <v>403</v>
      </c>
      <c r="C8" t="s">
        <v>395</v>
      </c>
      <c r="D8" t="s">
        <v>395</v>
      </c>
      <c r="E8" t="s">
        <v>395</v>
      </c>
      <c r="F8" t="s">
        <v>395</v>
      </c>
      <c r="G8" t="s">
        <v>395</v>
      </c>
      <c r="H8" t="s">
        <v>395</v>
      </c>
      <c r="I8" t="s">
        <v>395</v>
      </c>
      <c r="J8" t="s">
        <v>395</v>
      </c>
    </row>
    <row r="9">
      <c r="A9" s="5" t="s">
        <v>354</v>
      </c>
      <c r="B9" t="s">
        <v>410</v>
      </c>
      <c r="C9" t="s">
        <v>874</v>
      </c>
      <c r="D9" t="s">
        <v>890</v>
      </c>
      <c r="E9" t="s">
        <v>1335</v>
      </c>
      <c r="F9" t="s">
        <v>1335</v>
      </c>
      <c r="G9" t="s">
        <v>874</v>
      </c>
      <c r="H9" t="s">
        <v>1071</v>
      </c>
      <c r="I9" t="s">
        <v>440</v>
      </c>
      <c r="J9" t="s">
        <v>440</v>
      </c>
    </row>
    <row r="10">
      <c r="A10" s="5" t="s">
        <v>354</v>
      </c>
      <c r="B10" t="s">
        <v>416</v>
      </c>
      <c r="C10" t="s">
        <v>1119</v>
      </c>
      <c r="D10" t="s">
        <v>1234</v>
      </c>
      <c r="E10" t="s">
        <v>475</v>
      </c>
      <c r="F10" t="s">
        <v>713</v>
      </c>
      <c r="G10" t="s">
        <v>1063</v>
      </c>
      <c r="H10" t="s">
        <v>964</v>
      </c>
      <c r="I10" t="s">
        <v>440</v>
      </c>
      <c r="J10" t="s">
        <v>440</v>
      </c>
    </row>
    <row r="11">
      <c r="A11" s="5" t="s">
        <v>354</v>
      </c>
      <c r="B11" t="s">
        <v>423</v>
      </c>
      <c r="C11" t="s">
        <v>1146</v>
      </c>
      <c r="D11" t="s">
        <v>1284</v>
      </c>
      <c r="E11" t="s">
        <v>386</v>
      </c>
      <c r="F11" t="s">
        <v>561</v>
      </c>
      <c r="G11" t="s">
        <v>618</v>
      </c>
      <c r="H11" t="s">
        <v>891</v>
      </c>
      <c r="I11" t="s">
        <v>440</v>
      </c>
      <c r="J11" t="s">
        <v>440</v>
      </c>
    </row>
    <row r="12">
      <c r="A12" s="5" t="s">
        <v>354</v>
      </c>
      <c r="B12" t="s">
        <v>428</v>
      </c>
      <c r="C12" t="s">
        <v>395</v>
      </c>
      <c r="D12" t="s">
        <v>395</v>
      </c>
      <c r="E12" t="s">
        <v>395</v>
      </c>
      <c r="F12" t="s">
        <v>395</v>
      </c>
      <c r="G12" t="s">
        <v>395</v>
      </c>
      <c r="H12" t="s">
        <v>395</v>
      </c>
      <c r="I12" t="s">
        <v>395</v>
      </c>
      <c r="J12" t="s">
        <v>395</v>
      </c>
    </row>
    <row r="13">
      <c r="A13" s="5" t="s">
        <v>354</v>
      </c>
      <c r="B13" t="s">
        <v>433</v>
      </c>
      <c r="C13" t="s">
        <v>395</v>
      </c>
      <c r="D13" t="s">
        <v>395</v>
      </c>
      <c r="E13" t="s">
        <v>395</v>
      </c>
      <c r="F13" t="s">
        <v>395</v>
      </c>
      <c r="G13" t="s">
        <v>395</v>
      </c>
      <c r="H13" t="s">
        <v>395</v>
      </c>
      <c r="I13" t="s">
        <v>395</v>
      </c>
      <c r="J13" t="s">
        <v>395</v>
      </c>
    </row>
    <row r="14">
      <c r="A14" s="5" t="s">
        <v>354</v>
      </c>
      <c r="B14" t="s">
        <v>437</v>
      </c>
      <c r="C14" t="s">
        <v>395</v>
      </c>
      <c r="D14" t="s">
        <v>395</v>
      </c>
      <c r="E14" t="s">
        <v>395</v>
      </c>
      <c r="F14" t="s">
        <v>395</v>
      </c>
      <c r="G14" t="s">
        <v>395</v>
      </c>
      <c r="H14" t="s">
        <v>395</v>
      </c>
      <c r="I14" t="s">
        <v>395</v>
      </c>
      <c r="J14" t="s">
        <v>395</v>
      </c>
    </row>
    <row r="15">
      <c r="A15" s="5" t="s">
        <v>354</v>
      </c>
      <c r="B15" t="s">
        <v>441</v>
      </c>
      <c r="C15" t="s">
        <v>395</v>
      </c>
      <c r="D15" t="s">
        <v>395</v>
      </c>
      <c r="E15" t="s">
        <v>395</v>
      </c>
      <c r="F15" t="s">
        <v>395</v>
      </c>
      <c r="G15" t="s">
        <v>395</v>
      </c>
      <c r="H15" t="s">
        <v>395</v>
      </c>
      <c r="I15" t="s">
        <v>395</v>
      </c>
      <c r="J15" t="s">
        <v>395</v>
      </c>
    </row>
    <row r="16">
      <c r="A16" s="5" t="s">
        <v>354</v>
      </c>
      <c r="B16" t="s">
        <v>443</v>
      </c>
      <c r="C16" t="s">
        <v>395</v>
      </c>
      <c r="D16" t="s">
        <v>395</v>
      </c>
      <c r="E16" t="s">
        <v>395</v>
      </c>
      <c r="F16" t="s">
        <v>395</v>
      </c>
      <c r="G16" t="s">
        <v>395</v>
      </c>
      <c r="H16" t="s">
        <v>395</v>
      </c>
      <c r="I16" t="s">
        <v>395</v>
      </c>
      <c r="J16" t="s">
        <v>395</v>
      </c>
    </row>
    <row r="17">
      <c r="A17" s="5" t="s">
        <v>354</v>
      </c>
      <c r="B17" t="s">
        <v>448</v>
      </c>
      <c r="C17" t="s">
        <v>1154</v>
      </c>
      <c r="D17" t="s">
        <v>1272</v>
      </c>
      <c r="E17" t="s">
        <v>1336</v>
      </c>
      <c r="F17" t="s">
        <v>947</v>
      </c>
      <c r="G17" t="s">
        <v>812</v>
      </c>
      <c r="H17" t="s">
        <v>1337</v>
      </c>
      <c r="I17" t="s">
        <v>440</v>
      </c>
      <c r="J17" t="s">
        <v>440</v>
      </c>
    </row>
    <row r="18">
      <c r="A18" s="5" t="s">
        <v>354</v>
      </c>
      <c r="B18" t="s">
        <v>453</v>
      </c>
      <c r="C18" t="s">
        <v>1338</v>
      </c>
      <c r="D18" t="s">
        <v>1339</v>
      </c>
      <c r="E18" t="s">
        <v>854</v>
      </c>
      <c r="F18" t="s">
        <v>1184</v>
      </c>
      <c r="G18" t="s">
        <v>1025</v>
      </c>
      <c r="H18" t="s">
        <v>1113</v>
      </c>
      <c r="I18" t="s">
        <v>440</v>
      </c>
      <c r="J18" t="s">
        <v>440</v>
      </c>
    </row>
    <row r="19">
      <c r="A19" s="5" t="s">
        <v>354</v>
      </c>
      <c r="B19" t="s">
        <v>459</v>
      </c>
      <c r="C19" t="s">
        <v>1232</v>
      </c>
      <c r="D19" t="s">
        <v>1308</v>
      </c>
      <c r="E19" t="s">
        <v>458</v>
      </c>
      <c r="F19" t="s">
        <v>1340</v>
      </c>
      <c r="G19" t="s">
        <v>1103</v>
      </c>
      <c r="H19" t="s">
        <v>892</v>
      </c>
      <c r="I19" t="s">
        <v>440</v>
      </c>
      <c r="J19" t="s">
        <v>440</v>
      </c>
    </row>
    <row r="20">
      <c r="A20" s="5" t="s">
        <v>354</v>
      </c>
      <c r="B20" t="s">
        <v>466</v>
      </c>
      <c r="C20" t="s">
        <v>395</v>
      </c>
      <c r="D20" t="s">
        <v>395</v>
      </c>
      <c r="E20" t="s">
        <v>395</v>
      </c>
      <c r="F20" t="s">
        <v>395</v>
      </c>
      <c r="G20" t="s">
        <v>395</v>
      </c>
      <c r="H20" t="s">
        <v>395</v>
      </c>
      <c r="I20" t="s">
        <v>395</v>
      </c>
      <c r="J20" t="s">
        <v>395</v>
      </c>
    </row>
    <row r="21">
      <c r="A21" s="5" t="s">
        <v>354</v>
      </c>
      <c r="B21" t="s">
        <v>470</v>
      </c>
      <c r="C21" t="s">
        <v>1059</v>
      </c>
      <c r="D21" t="s">
        <v>1341</v>
      </c>
      <c r="E21" t="s">
        <v>538</v>
      </c>
      <c r="F21" t="s">
        <v>399</v>
      </c>
      <c r="G21" t="s">
        <v>1072</v>
      </c>
      <c r="H21" t="s">
        <v>968</v>
      </c>
      <c r="I21" t="s">
        <v>440</v>
      </c>
      <c r="J21" t="s">
        <v>440</v>
      </c>
    </row>
    <row r="22">
      <c r="A22" s="5" t="s">
        <v>354</v>
      </c>
      <c r="B22" t="s">
        <v>477</v>
      </c>
      <c r="C22" t="s">
        <v>395</v>
      </c>
      <c r="D22" t="s">
        <v>395</v>
      </c>
      <c r="E22" t="s">
        <v>395</v>
      </c>
      <c r="F22" t="s">
        <v>395</v>
      </c>
      <c r="G22" t="s">
        <v>395</v>
      </c>
      <c r="H22" t="s">
        <v>395</v>
      </c>
      <c r="I22" t="s">
        <v>395</v>
      </c>
      <c r="J22" t="s">
        <v>395</v>
      </c>
    </row>
    <row r="23">
      <c r="A23" s="5" t="s">
        <v>354</v>
      </c>
      <c r="B23" t="s">
        <v>481</v>
      </c>
      <c r="C23" t="s">
        <v>964</v>
      </c>
      <c r="D23" t="s">
        <v>1022</v>
      </c>
      <c r="E23" t="s">
        <v>446</v>
      </c>
      <c r="F23" t="s">
        <v>364</v>
      </c>
      <c r="G23" t="s">
        <v>965</v>
      </c>
      <c r="H23" t="s">
        <v>1317</v>
      </c>
      <c r="I23" t="s">
        <v>440</v>
      </c>
      <c r="J23" t="s">
        <v>440</v>
      </c>
    </row>
    <row r="24">
      <c r="A24" s="5" t="s">
        <v>354</v>
      </c>
      <c r="B24" t="s">
        <v>486</v>
      </c>
      <c r="C24" t="s">
        <v>395</v>
      </c>
      <c r="D24" t="s">
        <v>395</v>
      </c>
      <c r="E24" t="s">
        <v>395</v>
      </c>
      <c r="F24" t="s">
        <v>395</v>
      </c>
      <c r="G24" t="s">
        <v>395</v>
      </c>
      <c r="H24" t="s">
        <v>395</v>
      </c>
      <c r="I24" t="s">
        <v>395</v>
      </c>
      <c r="J24" t="s">
        <v>395</v>
      </c>
    </row>
    <row r="25">
      <c r="A25" s="5" t="s">
        <v>354</v>
      </c>
      <c r="B25" t="s">
        <v>491</v>
      </c>
      <c r="C25" t="s">
        <v>395</v>
      </c>
      <c r="D25" t="s">
        <v>395</v>
      </c>
      <c r="E25" t="s">
        <v>395</v>
      </c>
      <c r="F25" t="s">
        <v>395</v>
      </c>
      <c r="G25" t="s">
        <v>395</v>
      </c>
      <c r="H25" t="s">
        <v>395</v>
      </c>
      <c r="I25" t="s">
        <v>395</v>
      </c>
      <c r="J25" t="s">
        <v>395</v>
      </c>
    </row>
    <row r="26">
      <c r="A26" s="5" t="s">
        <v>354</v>
      </c>
      <c r="B26" t="s">
        <v>493</v>
      </c>
      <c r="C26" t="s">
        <v>1237</v>
      </c>
      <c r="D26" t="s">
        <v>810</v>
      </c>
      <c r="E26" t="s">
        <v>451</v>
      </c>
      <c r="F26" t="s">
        <v>1114</v>
      </c>
      <c r="G26" t="s">
        <v>1074</v>
      </c>
      <c r="H26" t="s">
        <v>1064</v>
      </c>
      <c r="I26" t="s">
        <v>440</v>
      </c>
      <c r="J26" t="s">
        <v>440</v>
      </c>
    </row>
    <row r="28">
      <c r="A28" t="s">
        <v>371</v>
      </c>
    </row>
    <row r="29">
      <c r="A29" t="s">
        <v>1171</v>
      </c>
    </row>
    <row r="30">
      <c r="A30" t="s">
        <v>1172</v>
      </c>
    </row>
    <row r="31">
      <c r="A31" t="s">
        <v>1173</v>
      </c>
    </row>
    <row r="32">
      <c r="A32" t="s">
        <v>373</v>
      </c>
    </row>
    <row r="33">
      <c r="A33" t="s">
        <v>1302</v>
      </c>
    </row>
    <row r="34">
      <c r="A34" t="s">
        <v>690</v>
      </c>
    </row>
    <row r="35">
      <c r="A35" t="s">
        <v>354</v>
      </c>
    </row>
    <row r="36">
      <c r="A36" t="s">
        <v>376</v>
      </c>
    </row>
    <row r="37">
      <c r="A37" t="s">
        <v>506</v>
      </c>
    </row>
    <row r="38">
      <c r="A38" t="s">
        <v>354</v>
      </c>
    </row>
    <row r="39">
      <c r="A39" t="s">
        <v>507</v>
      </c>
    </row>
    <row r="40">
      <c r="A40" t="s">
        <v>508</v>
      </c>
    </row>
  </sheetData>
  <mergeCells count="1">
    <mergeCell ref="A3:J3"/>
  </mergeCells>
  <pageMargins left="0.7" right="0.7" top="0.75" bottom="0.75" header="0.3" footer="0.3"/>
  <pageSetup paperSize="9" orientation="portrait" horizontalDpi="300" verticalDpi="300"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75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1342</v>
      </c>
      <c r="D4" s="2" t="s">
        <v>1343</v>
      </c>
      <c r="E4" s="2" t="s">
        <v>1344</v>
      </c>
      <c r="F4" s="2" t="s">
        <v>1345</v>
      </c>
      <c r="G4" s="2" t="s">
        <v>1346</v>
      </c>
      <c r="H4" s="2" t="s">
        <v>1347</v>
      </c>
      <c r="I4" s="2" t="s">
        <v>1348</v>
      </c>
      <c r="J4" s="2" t="s">
        <v>1349</v>
      </c>
    </row>
    <row r="5">
      <c r="A5" s="5" t="s">
        <v>354</v>
      </c>
      <c r="B5" t="s">
        <v>384</v>
      </c>
      <c r="C5" t="s">
        <v>1350</v>
      </c>
      <c r="D5" t="s">
        <v>1351</v>
      </c>
      <c r="E5" t="s">
        <v>1153</v>
      </c>
      <c r="F5" t="s">
        <v>1352</v>
      </c>
      <c r="G5" t="s">
        <v>1353</v>
      </c>
      <c r="H5" t="s">
        <v>1354</v>
      </c>
      <c r="I5" t="s">
        <v>1355</v>
      </c>
      <c r="J5" t="s">
        <v>1230</v>
      </c>
    </row>
    <row r="6">
      <c r="A6" s="5" t="s">
        <v>354</v>
      </c>
      <c r="B6" t="s">
        <v>391</v>
      </c>
      <c r="C6" t="s">
        <v>1356</v>
      </c>
      <c r="D6" t="s">
        <v>1357</v>
      </c>
      <c r="E6" t="s">
        <v>1358</v>
      </c>
      <c r="F6" t="s">
        <v>1359</v>
      </c>
      <c r="G6" t="s">
        <v>1360</v>
      </c>
      <c r="H6" t="s">
        <v>1361</v>
      </c>
      <c r="I6" t="s">
        <v>1230</v>
      </c>
      <c r="J6" t="s">
        <v>1362</v>
      </c>
    </row>
    <row r="7">
      <c r="A7" s="5" t="s">
        <v>354</v>
      </c>
      <c r="B7" t="s">
        <v>396</v>
      </c>
      <c r="C7" t="s">
        <v>1116</v>
      </c>
      <c r="D7" t="s">
        <v>1359</v>
      </c>
      <c r="E7" t="s">
        <v>1363</v>
      </c>
      <c r="F7" t="s">
        <v>1211</v>
      </c>
      <c r="G7" t="s">
        <v>1364</v>
      </c>
      <c r="H7" t="s">
        <v>1119</v>
      </c>
      <c r="I7" t="s">
        <v>1296</v>
      </c>
      <c r="J7" t="s">
        <v>964</v>
      </c>
    </row>
    <row r="8">
      <c r="A8" s="5" t="s">
        <v>354</v>
      </c>
      <c r="B8" t="s">
        <v>403</v>
      </c>
      <c r="C8" t="s">
        <v>1365</v>
      </c>
      <c r="D8" t="s">
        <v>1366</v>
      </c>
      <c r="E8" t="s">
        <v>1367</v>
      </c>
      <c r="F8" t="s">
        <v>1170</v>
      </c>
      <c r="G8" t="s">
        <v>1362</v>
      </c>
      <c r="H8" t="s">
        <v>1368</v>
      </c>
      <c r="I8" t="s">
        <v>1369</v>
      </c>
      <c r="J8" t="s">
        <v>967</v>
      </c>
    </row>
    <row r="9">
      <c r="A9" s="5" t="s">
        <v>354</v>
      </c>
      <c r="B9" t="s">
        <v>410</v>
      </c>
      <c r="C9" t="s">
        <v>1370</v>
      </c>
      <c r="D9" t="s">
        <v>1371</v>
      </c>
      <c r="E9" t="s">
        <v>1109</v>
      </c>
      <c r="F9" t="s">
        <v>1372</v>
      </c>
      <c r="G9" t="s">
        <v>1191</v>
      </c>
      <c r="H9" t="s">
        <v>1160</v>
      </c>
      <c r="I9" t="s">
        <v>1116</v>
      </c>
      <c r="J9" t="s">
        <v>1218</v>
      </c>
    </row>
    <row r="10">
      <c r="A10" s="5" t="s">
        <v>354</v>
      </c>
      <c r="B10" t="s">
        <v>416</v>
      </c>
      <c r="C10" t="s">
        <v>1373</v>
      </c>
      <c r="D10" t="s">
        <v>1374</v>
      </c>
      <c r="E10" t="s">
        <v>1375</v>
      </c>
      <c r="F10" t="s">
        <v>1287</v>
      </c>
      <c r="G10" t="s">
        <v>1287</v>
      </c>
      <c r="H10" t="s">
        <v>1219</v>
      </c>
      <c r="I10" t="s">
        <v>1376</v>
      </c>
      <c r="J10" t="s">
        <v>1377</v>
      </c>
    </row>
    <row r="11">
      <c r="A11" s="5" t="s">
        <v>354</v>
      </c>
      <c r="B11" t="s">
        <v>423</v>
      </c>
      <c r="C11" t="s">
        <v>500</v>
      </c>
      <c r="D11" t="s">
        <v>1108</v>
      </c>
      <c r="E11" t="s">
        <v>1378</v>
      </c>
      <c r="F11" t="s">
        <v>810</v>
      </c>
      <c r="G11" t="s">
        <v>395</v>
      </c>
      <c r="H11" t="s">
        <v>395</v>
      </c>
      <c r="I11" t="s">
        <v>1223</v>
      </c>
      <c r="J11" t="s">
        <v>395</v>
      </c>
    </row>
    <row r="12">
      <c r="A12" s="5" t="s">
        <v>354</v>
      </c>
      <c r="B12" t="s">
        <v>428</v>
      </c>
      <c r="C12" t="s">
        <v>1308</v>
      </c>
      <c r="D12" t="s">
        <v>1232</v>
      </c>
      <c r="E12" t="s">
        <v>1379</v>
      </c>
      <c r="F12" t="s">
        <v>1067</v>
      </c>
      <c r="G12" t="s">
        <v>1380</v>
      </c>
      <c r="H12" t="s">
        <v>1261</v>
      </c>
      <c r="I12" t="s">
        <v>1177</v>
      </c>
      <c r="J12" t="s">
        <v>685</v>
      </c>
    </row>
    <row r="13">
      <c r="A13" s="5" t="s">
        <v>354</v>
      </c>
      <c r="B13" t="s">
        <v>433</v>
      </c>
      <c r="C13" t="s">
        <v>1246</v>
      </c>
      <c r="D13" t="s">
        <v>1341</v>
      </c>
      <c r="E13" t="s">
        <v>498</v>
      </c>
      <c r="F13" t="s">
        <v>1291</v>
      </c>
      <c r="G13" t="s">
        <v>395</v>
      </c>
      <c r="H13" t="s">
        <v>395</v>
      </c>
      <c r="I13" t="s">
        <v>395</v>
      </c>
      <c r="J13" t="s">
        <v>395</v>
      </c>
    </row>
    <row r="14">
      <c r="A14" s="5" t="s">
        <v>354</v>
      </c>
      <c r="B14" t="s">
        <v>437</v>
      </c>
      <c r="C14" t="s">
        <v>813</v>
      </c>
      <c r="D14" t="s">
        <v>812</v>
      </c>
      <c r="E14" t="s">
        <v>891</v>
      </c>
      <c r="F14" t="s">
        <v>966</v>
      </c>
      <c r="G14" t="s">
        <v>395</v>
      </c>
      <c r="H14" t="s">
        <v>395</v>
      </c>
      <c r="I14" t="s">
        <v>395</v>
      </c>
      <c r="J14" t="s">
        <v>395</v>
      </c>
    </row>
    <row r="15">
      <c r="A15" s="5" t="s">
        <v>354</v>
      </c>
      <c r="B15" t="s">
        <v>441</v>
      </c>
      <c r="C15" t="s">
        <v>890</v>
      </c>
      <c r="D15" t="s">
        <v>1215</v>
      </c>
      <c r="E15" t="s">
        <v>1112</v>
      </c>
      <c r="F15" t="s">
        <v>1191</v>
      </c>
      <c r="G15" t="s">
        <v>395</v>
      </c>
      <c r="H15" t="s">
        <v>395</v>
      </c>
      <c r="I15" t="s">
        <v>1180</v>
      </c>
      <c r="J15" t="s">
        <v>395</v>
      </c>
    </row>
    <row r="16">
      <c r="A16" s="5" t="s">
        <v>354</v>
      </c>
      <c r="B16" t="s">
        <v>443</v>
      </c>
      <c r="C16" t="s">
        <v>1078</v>
      </c>
      <c r="D16" t="s">
        <v>1076</v>
      </c>
      <c r="E16" t="s">
        <v>1377</v>
      </c>
      <c r="F16" t="s">
        <v>891</v>
      </c>
      <c r="G16" t="s">
        <v>395</v>
      </c>
      <c r="H16" t="s">
        <v>395</v>
      </c>
      <c r="I16" t="s">
        <v>1245</v>
      </c>
      <c r="J16" t="s">
        <v>1232</v>
      </c>
    </row>
    <row r="17">
      <c r="A17" s="5" t="s">
        <v>354</v>
      </c>
      <c r="B17" t="s">
        <v>448</v>
      </c>
      <c r="C17" t="s">
        <v>874</v>
      </c>
      <c r="D17" t="s">
        <v>1215</v>
      </c>
      <c r="E17" t="s">
        <v>1381</v>
      </c>
      <c r="F17" t="s">
        <v>1248</v>
      </c>
      <c r="G17" t="s">
        <v>1382</v>
      </c>
      <c r="H17" t="s">
        <v>1061</v>
      </c>
      <c r="I17" t="s">
        <v>1096</v>
      </c>
      <c r="J17" t="s">
        <v>687</v>
      </c>
    </row>
    <row r="18">
      <c r="A18" s="5" t="s">
        <v>354</v>
      </c>
      <c r="B18" t="s">
        <v>453</v>
      </c>
      <c r="C18" t="s">
        <v>1093</v>
      </c>
      <c r="D18" t="s">
        <v>1283</v>
      </c>
      <c r="E18" t="s">
        <v>1270</v>
      </c>
      <c r="F18" t="s">
        <v>1383</v>
      </c>
      <c r="G18" t="s">
        <v>1384</v>
      </c>
      <c r="H18" t="s">
        <v>1166</v>
      </c>
      <c r="I18" t="s">
        <v>1385</v>
      </c>
      <c r="J18" t="s">
        <v>1254</v>
      </c>
    </row>
    <row r="19">
      <c r="A19" s="5" t="s">
        <v>354</v>
      </c>
      <c r="B19" t="s">
        <v>459</v>
      </c>
      <c r="C19" t="s">
        <v>1138</v>
      </c>
      <c r="D19" t="s">
        <v>1386</v>
      </c>
      <c r="E19" t="s">
        <v>1123</v>
      </c>
      <c r="F19" t="s">
        <v>1387</v>
      </c>
      <c r="G19" t="s">
        <v>1388</v>
      </c>
      <c r="H19" t="s">
        <v>1247</v>
      </c>
      <c r="I19" t="s">
        <v>1389</v>
      </c>
      <c r="J19" t="s">
        <v>1390</v>
      </c>
    </row>
    <row r="20">
      <c r="A20" s="5" t="s">
        <v>354</v>
      </c>
      <c r="B20" t="s">
        <v>466</v>
      </c>
      <c r="C20" t="s">
        <v>1363</v>
      </c>
      <c r="D20" t="s">
        <v>1391</v>
      </c>
      <c r="E20" t="s">
        <v>1295</v>
      </c>
      <c r="F20" t="s">
        <v>1339</v>
      </c>
      <c r="G20" t="s">
        <v>1391</v>
      </c>
      <c r="H20" t="s">
        <v>499</v>
      </c>
      <c r="I20" t="s">
        <v>1392</v>
      </c>
      <c r="J20" t="s">
        <v>812</v>
      </c>
    </row>
    <row r="21">
      <c r="A21" s="5" t="s">
        <v>354</v>
      </c>
      <c r="B21" t="s">
        <v>470</v>
      </c>
      <c r="C21" t="s">
        <v>1204</v>
      </c>
      <c r="D21" t="s">
        <v>1393</v>
      </c>
      <c r="E21" t="s">
        <v>777</v>
      </c>
      <c r="F21" t="s">
        <v>1394</v>
      </c>
      <c r="G21" t="s">
        <v>1222</v>
      </c>
      <c r="H21" t="s">
        <v>1166</v>
      </c>
      <c r="I21" t="s">
        <v>1182</v>
      </c>
      <c r="J21" t="s">
        <v>1064</v>
      </c>
    </row>
    <row r="22">
      <c r="A22" s="5" t="s">
        <v>354</v>
      </c>
      <c r="B22" t="s">
        <v>477</v>
      </c>
      <c r="C22" t="s">
        <v>1395</v>
      </c>
      <c r="D22" t="s">
        <v>1251</v>
      </c>
      <c r="E22" t="s">
        <v>1127</v>
      </c>
      <c r="F22" t="s">
        <v>1330</v>
      </c>
      <c r="G22" t="s">
        <v>1165</v>
      </c>
      <c r="H22" t="s">
        <v>1239</v>
      </c>
      <c r="I22" t="s">
        <v>1195</v>
      </c>
      <c r="J22" t="s">
        <v>1362</v>
      </c>
    </row>
    <row r="23">
      <c r="A23" s="5" t="s">
        <v>354</v>
      </c>
      <c r="B23" t="s">
        <v>481</v>
      </c>
      <c r="C23" t="s">
        <v>1396</v>
      </c>
      <c r="D23" t="s">
        <v>1358</v>
      </c>
      <c r="E23" t="s">
        <v>1269</v>
      </c>
      <c r="F23" t="s">
        <v>1396</v>
      </c>
      <c r="G23" t="s">
        <v>1397</v>
      </c>
      <c r="H23" t="s">
        <v>1273</v>
      </c>
      <c r="I23" t="s">
        <v>1353</v>
      </c>
      <c r="J23" t="s">
        <v>1398</v>
      </c>
    </row>
    <row r="24">
      <c r="A24" s="5" t="s">
        <v>354</v>
      </c>
      <c r="B24" t="s">
        <v>486</v>
      </c>
      <c r="C24" t="s">
        <v>1399</v>
      </c>
      <c r="D24" t="s">
        <v>1386</v>
      </c>
      <c r="E24" t="s">
        <v>1400</v>
      </c>
      <c r="F24" t="s">
        <v>1350</v>
      </c>
      <c r="G24" t="s">
        <v>1401</v>
      </c>
      <c r="H24" t="s">
        <v>1096</v>
      </c>
      <c r="I24" t="s">
        <v>1402</v>
      </c>
      <c r="J24" t="s">
        <v>1218</v>
      </c>
    </row>
    <row r="25">
      <c r="A25" s="5" t="s">
        <v>354</v>
      </c>
      <c r="B25" t="s">
        <v>491</v>
      </c>
      <c r="C25" t="s">
        <v>395</v>
      </c>
      <c r="D25" t="s">
        <v>1403</v>
      </c>
      <c r="E25" t="s">
        <v>471</v>
      </c>
      <c r="F25" t="s">
        <v>1404</v>
      </c>
      <c r="G25" t="s">
        <v>395</v>
      </c>
      <c r="H25" t="s">
        <v>395</v>
      </c>
      <c r="I25" t="s">
        <v>395</v>
      </c>
      <c r="J25" t="s">
        <v>395</v>
      </c>
    </row>
    <row r="26">
      <c r="A26" s="5" t="s">
        <v>354</v>
      </c>
      <c r="B26" t="s">
        <v>493</v>
      </c>
      <c r="C26" t="s">
        <v>1383</v>
      </c>
      <c r="D26" t="s">
        <v>1405</v>
      </c>
      <c r="E26" t="s">
        <v>1406</v>
      </c>
      <c r="F26" t="s">
        <v>1407</v>
      </c>
      <c r="G26" t="s">
        <v>1332</v>
      </c>
      <c r="H26" t="s">
        <v>1215</v>
      </c>
      <c r="I26" t="s">
        <v>1276</v>
      </c>
      <c r="J26" t="s">
        <v>1266</v>
      </c>
    </row>
    <row r="28">
      <c r="A28" t="s">
        <v>371</v>
      </c>
    </row>
    <row r="29">
      <c r="A29" t="s">
        <v>1408</v>
      </c>
    </row>
    <row r="30">
      <c r="A30" t="s">
        <v>1409</v>
      </c>
    </row>
    <row r="31">
      <c r="A31" t="s">
        <v>373</v>
      </c>
    </row>
    <row r="32">
      <c r="A32" t="s">
        <v>1410</v>
      </c>
    </row>
    <row r="33">
      <c r="A33" t="s">
        <v>1411</v>
      </c>
    </row>
    <row r="34">
      <c r="A34" t="s">
        <v>624</v>
      </c>
    </row>
    <row r="35">
      <c r="A35" t="s">
        <v>354</v>
      </c>
    </row>
    <row r="36">
      <c r="A36" t="s">
        <v>376</v>
      </c>
    </row>
    <row r="37">
      <c r="A37" t="s">
        <v>506</v>
      </c>
    </row>
    <row r="38">
      <c r="A38" t="s">
        <v>354</v>
      </c>
    </row>
    <row r="39">
      <c r="A39" t="s">
        <v>507</v>
      </c>
    </row>
    <row r="40">
      <c r="A40" t="s">
        <v>508</v>
      </c>
    </row>
  </sheetData>
  <mergeCells count="1">
    <mergeCell ref="A3:J3"/>
  </mergeCells>
  <pageMargins left="0.7" right="0.7" top="0.75" bottom="0.75" header="0.3" footer="0.3"/>
  <pageSetup paperSize="9" orientation="portrait" horizontalDpi="300" verticalDpi="300"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78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1342</v>
      </c>
      <c r="D4" s="2" t="s">
        <v>1343</v>
      </c>
      <c r="E4" s="2" t="s">
        <v>1344</v>
      </c>
      <c r="F4" s="2" t="s">
        <v>1345</v>
      </c>
      <c r="G4" s="2" t="s">
        <v>1346</v>
      </c>
      <c r="H4" s="2" t="s">
        <v>1347</v>
      </c>
      <c r="I4" s="2" t="s">
        <v>1348</v>
      </c>
      <c r="J4" s="2" t="s">
        <v>1349</v>
      </c>
    </row>
    <row r="5">
      <c r="A5" s="5" t="s">
        <v>354</v>
      </c>
      <c r="B5" t="s">
        <v>384</v>
      </c>
      <c r="C5" t="s">
        <v>1412</v>
      </c>
      <c r="D5" t="s">
        <v>1145</v>
      </c>
      <c r="E5" t="s">
        <v>1413</v>
      </c>
      <c r="F5" t="s">
        <v>1314</v>
      </c>
      <c r="G5" t="s">
        <v>1222</v>
      </c>
      <c r="H5" t="s">
        <v>1414</v>
      </c>
      <c r="I5" t="s">
        <v>1385</v>
      </c>
      <c r="J5" t="s">
        <v>1273</v>
      </c>
    </row>
    <row r="6">
      <c r="A6" s="5" t="s">
        <v>354</v>
      </c>
      <c r="B6" t="s">
        <v>391</v>
      </c>
      <c r="C6" t="s">
        <v>1147</v>
      </c>
      <c r="D6" t="s">
        <v>1415</v>
      </c>
      <c r="E6" t="s">
        <v>1416</v>
      </c>
      <c r="F6" t="s">
        <v>1150</v>
      </c>
      <c r="G6" t="s">
        <v>1361</v>
      </c>
      <c r="H6" t="s">
        <v>810</v>
      </c>
      <c r="I6" t="s">
        <v>1382</v>
      </c>
      <c r="J6" t="s">
        <v>890</v>
      </c>
    </row>
    <row r="7">
      <c r="A7" s="5" t="s">
        <v>354</v>
      </c>
      <c r="B7" t="s">
        <v>396</v>
      </c>
      <c r="C7" t="s">
        <v>1412</v>
      </c>
      <c r="D7" t="s">
        <v>1339</v>
      </c>
      <c r="E7" t="s">
        <v>1417</v>
      </c>
      <c r="F7" t="s">
        <v>1330</v>
      </c>
      <c r="G7" t="s">
        <v>1418</v>
      </c>
      <c r="H7" t="s">
        <v>1222</v>
      </c>
      <c r="I7" t="s">
        <v>1414</v>
      </c>
      <c r="J7" t="s">
        <v>1179</v>
      </c>
    </row>
    <row r="8">
      <c r="A8" s="5" t="s">
        <v>354</v>
      </c>
      <c r="B8" t="s">
        <v>403</v>
      </c>
      <c r="C8" t="s">
        <v>1229</v>
      </c>
      <c r="D8" t="s">
        <v>1419</v>
      </c>
      <c r="E8" t="s">
        <v>1372</v>
      </c>
      <c r="F8" t="s">
        <v>1420</v>
      </c>
      <c r="G8" t="s">
        <v>395</v>
      </c>
      <c r="H8" t="s">
        <v>1219</v>
      </c>
      <c r="I8" t="s">
        <v>1238</v>
      </c>
      <c r="J8" t="s">
        <v>1341</v>
      </c>
    </row>
    <row r="9">
      <c r="A9" s="5" t="s">
        <v>354</v>
      </c>
      <c r="B9" t="s">
        <v>410</v>
      </c>
      <c r="C9" t="s">
        <v>1205</v>
      </c>
      <c r="D9" t="s">
        <v>1397</v>
      </c>
      <c r="E9" t="s">
        <v>1421</v>
      </c>
      <c r="F9" t="s">
        <v>1422</v>
      </c>
      <c r="G9" t="s">
        <v>1423</v>
      </c>
      <c r="H9" t="s">
        <v>1165</v>
      </c>
      <c r="I9" t="s">
        <v>1128</v>
      </c>
      <c r="J9" t="s">
        <v>1186</v>
      </c>
    </row>
    <row r="10">
      <c r="A10" s="5" t="s">
        <v>354</v>
      </c>
      <c r="B10" t="s">
        <v>416</v>
      </c>
      <c r="C10" t="s">
        <v>1380</v>
      </c>
      <c r="D10" t="s">
        <v>1424</v>
      </c>
      <c r="E10" t="s">
        <v>1372</v>
      </c>
      <c r="F10" t="s">
        <v>1283</v>
      </c>
      <c r="G10" t="s">
        <v>1364</v>
      </c>
      <c r="H10" t="s">
        <v>1398</v>
      </c>
      <c r="I10" t="s">
        <v>1425</v>
      </c>
      <c r="J10" t="s">
        <v>1414</v>
      </c>
    </row>
    <row r="11">
      <c r="A11" s="5" t="s">
        <v>354</v>
      </c>
      <c r="B11" t="s">
        <v>423</v>
      </c>
      <c r="C11" t="s">
        <v>1237</v>
      </c>
      <c r="D11" t="s">
        <v>503</v>
      </c>
      <c r="E11" t="s">
        <v>1133</v>
      </c>
      <c r="F11" t="s">
        <v>1298</v>
      </c>
      <c r="G11" t="s">
        <v>395</v>
      </c>
      <c r="H11" t="s">
        <v>395</v>
      </c>
      <c r="I11" t="s">
        <v>1307</v>
      </c>
      <c r="J11" t="s">
        <v>1199</v>
      </c>
    </row>
    <row r="12">
      <c r="A12" s="5" t="s">
        <v>354</v>
      </c>
      <c r="B12" t="s">
        <v>428</v>
      </c>
      <c r="C12" t="s">
        <v>1207</v>
      </c>
      <c r="D12" t="s">
        <v>1190</v>
      </c>
      <c r="E12" t="s">
        <v>1253</v>
      </c>
      <c r="F12" t="s">
        <v>1385</v>
      </c>
      <c r="G12" t="s">
        <v>1155</v>
      </c>
      <c r="H12" t="s">
        <v>1219</v>
      </c>
      <c r="I12" t="s">
        <v>1248</v>
      </c>
      <c r="J12" t="s">
        <v>1193</v>
      </c>
    </row>
    <row r="13">
      <c r="A13" s="5" t="s">
        <v>354</v>
      </c>
      <c r="B13" t="s">
        <v>433</v>
      </c>
      <c r="C13" t="s">
        <v>1366</v>
      </c>
      <c r="D13" t="s">
        <v>1160</v>
      </c>
      <c r="E13" t="s">
        <v>1357</v>
      </c>
      <c r="F13" t="s">
        <v>1160</v>
      </c>
      <c r="G13" t="s">
        <v>395</v>
      </c>
      <c r="H13" t="s">
        <v>395</v>
      </c>
      <c r="I13" t="s">
        <v>395</v>
      </c>
      <c r="J13" t="s">
        <v>395</v>
      </c>
    </row>
    <row r="14">
      <c r="A14" s="5" t="s">
        <v>354</v>
      </c>
      <c r="B14" t="s">
        <v>437</v>
      </c>
      <c r="C14" t="s">
        <v>1234</v>
      </c>
      <c r="D14" t="s">
        <v>395</v>
      </c>
      <c r="E14" t="s">
        <v>1098</v>
      </c>
      <c r="F14" t="s">
        <v>1198</v>
      </c>
      <c r="G14" t="s">
        <v>395</v>
      </c>
      <c r="H14" t="s">
        <v>354</v>
      </c>
      <c r="I14" t="s">
        <v>395</v>
      </c>
      <c r="J14" t="s">
        <v>395</v>
      </c>
    </row>
    <row r="15">
      <c r="A15" s="5" t="s">
        <v>354</v>
      </c>
      <c r="B15" t="s">
        <v>441</v>
      </c>
      <c r="C15" t="s">
        <v>1199</v>
      </c>
      <c r="D15" t="s">
        <v>1219</v>
      </c>
      <c r="E15" t="s">
        <v>1206</v>
      </c>
      <c r="F15" t="s">
        <v>1200</v>
      </c>
      <c r="G15" t="s">
        <v>395</v>
      </c>
      <c r="H15" t="s">
        <v>395</v>
      </c>
      <c r="I15" t="s">
        <v>395</v>
      </c>
      <c r="J15" t="s">
        <v>395</v>
      </c>
    </row>
    <row r="16">
      <c r="A16" s="5" t="s">
        <v>354</v>
      </c>
      <c r="B16" t="s">
        <v>443</v>
      </c>
      <c r="C16" t="s">
        <v>1426</v>
      </c>
      <c r="D16" t="s">
        <v>1063</v>
      </c>
      <c r="E16" t="s">
        <v>1073</v>
      </c>
      <c r="F16" t="s">
        <v>687</v>
      </c>
      <c r="G16" t="s">
        <v>395</v>
      </c>
      <c r="H16" t="s">
        <v>395</v>
      </c>
      <c r="I16" t="s">
        <v>395</v>
      </c>
      <c r="J16" t="s">
        <v>395</v>
      </c>
    </row>
    <row r="17">
      <c r="A17" s="5" t="s">
        <v>354</v>
      </c>
      <c r="B17" t="s">
        <v>448</v>
      </c>
      <c r="C17" t="s">
        <v>1405</v>
      </c>
      <c r="D17" t="s">
        <v>1427</v>
      </c>
      <c r="E17" t="s">
        <v>1369</v>
      </c>
      <c r="F17" t="s">
        <v>1428</v>
      </c>
      <c r="G17" t="s">
        <v>1073</v>
      </c>
      <c r="H17" t="s">
        <v>1254</v>
      </c>
      <c r="I17" t="s">
        <v>1231</v>
      </c>
      <c r="J17" t="s">
        <v>1429</v>
      </c>
    </row>
    <row r="18">
      <c r="A18" s="5" t="s">
        <v>354</v>
      </c>
      <c r="B18" t="s">
        <v>453</v>
      </c>
      <c r="C18" t="s">
        <v>1430</v>
      </c>
      <c r="D18" t="s">
        <v>1431</v>
      </c>
      <c r="E18" t="s">
        <v>1416</v>
      </c>
      <c r="F18" t="s">
        <v>1432</v>
      </c>
      <c r="G18" t="s">
        <v>1418</v>
      </c>
      <c r="H18" t="s">
        <v>1155</v>
      </c>
      <c r="I18" t="s">
        <v>1118</v>
      </c>
      <c r="J18" t="s">
        <v>1254</v>
      </c>
    </row>
    <row r="19">
      <c r="A19" s="5" t="s">
        <v>354</v>
      </c>
      <c r="B19" t="s">
        <v>459</v>
      </c>
      <c r="C19" t="s">
        <v>1433</v>
      </c>
      <c r="D19" t="s">
        <v>1434</v>
      </c>
      <c r="E19" t="s">
        <v>1435</v>
      </c>
      <c r="F19" t="s">
        <v>1436</v>
      </c>
      <c r="G19" t="s">
        <v>1437</v>
      </c>
      <c r="H19" t="s">
        <v>1438</v>
      </c>
      <c r="I19" t="s">
        <v>1363</v>
      </c>
      <c r="J19" t="s">
        <v>1181</v>
      </c>
    </row>
    <row r="20">
      <c r="A20" s="5" t="s">
        <v>354</v>
      </c>
      <c r="B20" t="s">
        <v>466</v>
      </c>
      <c r="C20" t="s">
        <v>1150</v>
      </c>
      <c r="D20" t="s">
        <v>1229</v>
      </c>
      <c r="E20" t="s">
        <v>1102</v>
      </c>
      <c r="F20" t="s">
        <v>1154</v>
      </c>
      <c r="G20" t="s">
        <v>1200</v>
      </c>
      <c r="H20" t="s">
        <v>1078</v>
      </c>
      <c r="I20" t="s">
        <v>1333</v>
      </c>
      <c r="J20" t="s">
        <v>501</v>
      </c>
    </row>
    <row r="21">
      <c r="A21" s="5" t="s">
        <v>354</v>
      </c>
      <c r="B21" t="s">
        <v>470</v>
      </c>
      <c r="C21" t="s">
        <v>1439</v>
      </c>
      <c r="D21" t="s">
        <v>1243</v>
      </c>
      <c r="E21" t="s">
        <v>1260</v>
      </c>
      <c r="F21" t="s">
        <v>1440</v>
      </c>
      <c r="G21" t="s">
        <v>1133</v>
      </c>
      <c r="H21" t="s">
        <v>1326</v>
      </c>
      <c r="I21" t="s">
        <v>1247</v>
      </c>
      <c r="J21" t="s">
        <v>1132</v>
      </c>
    </row>
    <row r="22">
      <c r="A22" s="5" t="s">
        <v>354</v>
      </c>
      <c r="B22" t="s">
        <v>477</v>
      </c>
      <c r="C22" t="s">
        <v>1441</v>
      </c>
      <c r="D22" t="s">
        <v>1389</v>
      </c>
      <c r="E22" t="s">
        <v>1442</v>
      </c>
      <c r="F22" t="s">
        <v>1137</v>
      </c>
      <c r="G22" t="s">
        <v>1443</v>
      </c>
      <c r="H22" t="s">
        <v>874</v>
      </c>
      <c r="I22" t="s">
        <v>1332</v>
      </c>
      <c r="J22" t="s">
        <v>1155</v>
      </c>
    </row>
    <row r="23">
      <c r="A23" s="5" t="s">
        <v>354</v>
      </c>
      <c r="B23" t="s">
        <v>481</v>
      </c>
      <c r="C23" t="s">
        <v>1167</v>
      </c>
      <c r="D23" t="s">
        <v>1444</v>
      </c>
      <c r="E23" t="s">
        <v>1445</v>
      </c>
      <c r="F23" t="s">
        <v>1446</v>
      </c>
      <c r="G23" t="s">
        <v>395</v>
      </c>
      <c r="H23" t="s">
        <v>395</v>
      </c>
      <c r="I23" t="s">
        <v>1447</v>
      </c>
      <c r="J23" t="s">
        <v>1234</v>
      </c>
    </row>
    <row r="24">
      <c r="A24" s="5" t="s">
        <v>354</v>
      </c>
      <c r="B24" t="s">
        <v>486</v>
      </c>
      <c r="C24" t="s">
        <v>952</v>
      </c>
      <c r="D24" t="s">
        <v>1448</v>
      </c>
      <c r="E24" t="s">
        <v>487</v>
      </c>
      <c r="F24" t="s">
        <v>1320</v>
      </c>
      <c r="G24" t="s">
        <v>1449</v>
      </c>
      <c r="H24" t="s">
        <v>1219</v>
      </c>
      <c r="I24" t="s">
        <v>1424</v>
      </c>
      <c r="J24" t="s">
        <v>1238</v>
      </c>
    </row>
    <row r="25">
      <c r="A25" s="5" t="s">
        <v>354</v>
      </c>
      <c r="B25" t="s">
        <v>491</v>
      </c>
      <c r="C25" t="s">
        <v>395</v>
      </c>
      <c r="D25" t="s">
        <v>395</v>
      </c>
      <c r="E25" t="s">
        <v>395</v>
      </c>
      <c r="F25" t="s">
        <v>395</v>
      </c>
      <c r="G25" t="s">
        <v>395</v>
      </c>
      <c r="H25" t="s">
        <v>395</v>
      </c>
      <c r="I25" t="s">
        <v>395</v>
      </c>
      <c r="J25" t="s">
        <v>395</v>
      </c>
    </row>
    <row r="26">
      <c r="A26" s="5" t="s">
        <v>354</v>
      </c>
      <c r="B26" t="s">
        <v>493</v>
      </c>
      <c r="C26" t="s">
        <v>1450</v>
      </c>
      <c r="D26" t="s">
        <v>1376</v>
      </c>
      <c r="E26" t="s">
        <v>1451</v>
      </c>
      <c r="F26" t="s">
        <v>1452</v>
      </c>
      <c r="G26" t="s">
        <v>1381</v>
      </c>
      <c r="H26" t="s">
        <v>1377</v>
      </c>
      <c r="I26" t="s">
        <v>1338</v>
      </c>
      <c r="J26" t="s">
        <v>1215</v>
      </c>
    </row>
    <row r="28">
      <c r="A28" t="s">
        <v>371</v>
      </c>
    </row>
    <row r="29">
      <c r="A29" t="s">
        <v>1408</v>
      </c>
    </row>
    <row r="30">
      <c r="A30" t="s">
        <v>1409</v>
      </c>
    </row>
    <row r="31">
      <c r="A31" t="s">
        <v>373</v>
      </c>
    </row>
    <row r="32">
      <c r="A32" t="s">
        <v>1410</v>
      </c>
    </row>
    <row r="33">
      <c r="A33" t="s">
        <v>1411</v>
      </c>
    </row>
    <row r="34">
      <c r="A34" t="s">
        <v>665</v>
      </c>
    </row>
    <row r="35">
      <c r="A35" t="s">
        <v>354</v>
      </c>
    </row>
    <row r="36">
      <c r="A36" t="s">
        <v>376</v>
      </c>
    </row>
    <row r="37">
      <c r="A37" t="s">
        <v>506</v>
      </c>
    </row>
    <row r="38">
      <c r="A38" t="s">
        <v>354</v>
      </c>
    </row>
    <row r="39">
      <c r="A39" t="s">
        <v>507</v>
      </c>
    </row>
    <row r="40">
      <c r="A40" t="s">
        <v>508</v>
      </c>
    </row>
  </sheetData>
  <mergeCells count="1">
    <mergeCell ref="A3:J3"/>
  </mergeCells>
  <pageMargins left="0.7" right="0.7" top="0.75" bottom="0.75" header="0.3" footer="0.3"/>
  <pageSetup paperSize="9" orientation="portrait" horizontalDpi="300" verticalDpi="300"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80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1342</v>
      </c>
      <c r="D4" s="2" t="s">
        <v>1343</v>
      </c>
      <c r="E4" s="2" t="s">
        <v>1344</v>
      </c>
      <c r="F4" s="2" t="s">
        <v>1345</v>
      </c>
      <c r="G4" s="2" t="s">
        <v>1346</v>
      </c>
      <c r="H4" s="2" t="s">
        <v>1347</v>
      </c>
      <c r="I4" s="2" t="s">
        <v>1348</v>
      </c>
      <c r="J4" s="2" t="s">
        <v>1349</v>
      </c>
    </row>
    <row r="5">
      <c r="A5" s="5" t="s">
        <v>354</v>
      </c>
      <c r="B5" t="s">
        <v>384</v>
      </c>
      <c r="C5" t="s">
        <v>1428</v>
      </c>
      <c r="D5" t="s">
        <v>1453</v>
      </c>
      <c r="E5" t="s">
        <v>1454</v>
      </c>
      <c r="F5" t="s">
        <v>1393</v>
      </c>
      <c r="G5" t="s">
        <v>1264</v>
      </c>
      <c r="H5" t="s">
        <v>1455</v>
      </c>
      <c r="I5" t="s">
        <v>1456</v>
      </c>
      <c r="J5" t="s">
        <v>1325</v>
      </c>
    </row>
    <row r="6">
      <c r="A6" s="5" t="s">
        <v>354</v>
      </c>
      <c r="B6" t="s">
        <v>391</v>
      </c>
      <c r="C6" t="s">
        <v>395</v>
      </c>
      <c r="D6" t="s">
        <v>395</v>
      </c>
      <c r="E6" t="s">
        <v>395</v>
      </c>
      <c r="F6" t="s">
        <v>395</v>
      </c>
      <c r="G6" t="s">
        <v>395</v>
      </c>
      <c r="H6" t="s">
        <v>395</v>
      </c>
      <c r="I6" t="s">
        <v>395</v>
      </c>
      <c r="J6" t="s">
        <v>395</v>
      </c>
    </row>
    <row r="7">
      <c r="A7" s="5" t="s">
        <v>354</v>
      </c>
      <c r="B7" t="s">
        <v>396</v>
      </c>
      <c r="C7" t="s">
        <v>1457</v>
      </c>
      <c r="D7" t="s">
        <v>1303</v>
      </c>
      <c r="E7" t="s">
        <v>1330</v>
      </c>
      <c r="F7" t="s">
        <v>1458</v>
      </c>
      <c r="G7" t="s">
        <v>1459</v>
      </c>
      <c r="H7" t="s">
        <v>395</v>
      </c>
      <c r="I7" t="s">
        <v>1167</v>
      </c>
      <c r="J7" t="s">
        <v>395</v>
      </c>
    </row>
    <row r="8">
      <c r="A8" s="5" t="s">
        <v>354</v>
      </c>
      <c r="B8" t="s">
        <v>403</v>
      </c>
      <c r="C8" t="s">
        <v>395</v>
      </c>
      <c r="D8" t="s">
        <v>395</v>
      </c>
      <c r="E8" t="s">
        <v>1386</v>
      </c>
      <c r="F8" t="s">
        <v>1458</v>
      </c>
      <c r="G8" t="s">
        <v>395</v>
      </c>
      <c r="H8" t="s">
        <v>395</v>
      </c>
      <c r="I8" t="s">
        <v>395</v>
      </c>
      <c r="J8" t="s">
        <v>395</v>
      </c>
    </row>
    <row r="9">
      <c r="A9" s="5" t="s">
        <v>354</v>
      </c>
      <c r="B9" t="s">
        <v>410</v>
      </c>
      <c r="C9" t="s">
        <v>1399</v>
      </c>
      <c r="D9" t="s">
        <v>1398</v>
      </c>
      <c r="E9" t="s">
        <v>1460</v>
      </c>
      <c r="F9" t="s">
        <v>1229</v>
      </c>
      <c r="G9" t="s">
        <v>395</v>
      </c>
      <c r="H9" t="s">
        <v>395</v>
      </c>
      <c r="I9" t="s">
        <v>395</v>
      </c>
      <c r="J9" t="s">
        <v>395</v>
      </c>
    </row>
    <row r="10">
      <c r="A10" s="5" t="s">
        <v>354</v>
      </c>
      <c r="B10" t="s">
        <v>416</v>
      </c>
      <c r="C10" t="s">
        <v>1359</v>
      </c>
      <c r="D10" t="s">
        <v>1222</v>
      </c>
      <c r="E10" t="s">
        <v>1209</v>
      </c>
      <c r="F10" t="s">
        <v>1118</v>
      </c>
      <c r="G10" t="s">
        <v>395</v>
      </c>
      <c r="H10" t="s">
        <v>395</v>
      </c>
      <c r="I10" t="s">
        <v>395</v>
      </c>
      <c r="J10" t="s">
        <v>395</v>
      </c>
    </row>
    <row r="11">
      <c r="A11" s="5" t="s">
        <v>354</v>
      </c>
      <c r="B11" t="s">
        <v>423</v>
      </c>
      <c r="C11" t="s">
        <v>1393</v>
      </c>
      <c r="D11" t="s">
        <v>1355</v>
      </c>
      <c r="E11" t="s">
        <v>1461</v>
      </c>
      <c r="F11" t="s">
        <v>1462</v>
      </c>
      <c r="G11" t="s">
        <v>1115</v>
      </c>
      <c r="H11" t="s">
        <v>395</v>
      </c>
      <c r="I11" t="s">
        <v>1369</v>
      </c>
      <c r="J11" t="s">
        <v>1206</v>
      </c>
    </row>
    <row r="12">
      <c r="A12" s="5" t="s">
        <v>354</v>
      </c>
      <c r="B12" t="s">
        <v>428</v>
      </c>
      <c r="C12" t="s">
        <v>395</v>
      </c>
      <c r="D12" t="s">
        <v>395</v>
      </c>
      <c r="E12" t="s">
        <v>395</v>
      </c>
      <c r="F12" t="s">
        <v>1167</v>
      </c>
      <c r="G12" t="s">
        <v>395</v>
      </c>
      <c r="H12" t="s">
        <v>395</v>
      </c>
      <c r="I12" t="s">
        <v>395</v>
      </c>
      <c r="J12" t="s">
        <v>395</v>
      </c>
    </row>
    <row r="13">
      <c r="A13" s="5" t="s">
        <v>354</v>
      </c>
      <c r="B13" t="s">
        <v>433</v>
      </c>
      <c r="C13" t="s">
        <v>395</v>
      </c>
      <c r="D13" t="s">
        <v>395</v>
      </c>
      <c r="E13" t="s">
        <v>395</v>
      </c>
      <c r="F13" t="s">
        <v>395</v>
      </c>
      <c r="G13" t="s">
        <v>395</v>
      </c>
      <c r="H13" t="s">
        <v>395</v>
      </c>
      <c r="I13" t="s">
        <v>395</v>
      </c>
      <c r="J13" t="s">
        <v>395</v>
      </c>
    </row>
    <row r="14">
      <c r="A14" s="5" t="s">
        <v>354</v>
      </c>
      <c r="B14" t="s">
        <v>437</v>
      </c>
      <c r="C14" t="s">
        <v>395</v>
      </c>
      <c r="D14" t="s">
        <v>395</v>
      </c>
      <c r="E14" t="s">
        <v>395</v>
      </c>
      <c r="F14" t="s">
        <v>395</v>
      </c>
      <c r="G14" t="s">
        <v>354</v>
      </c>
      <c r="H14" t="s">
        <v>395</v>
      </c>
      <c r="I14" t="s">
        <v>395</v>
      </c>
      <c r="J14" t="s">
        <v>395</v>
      </c>
    </row>
    <row r="15">
      <c r="A15" s="5" t="s">
        <v>354</v>
      </c>
      <c r="B15" t="s">
        <v>441</v>
      </c>
      <c r="C15" t="s">
        <v>395</v>
      </c>
      <c r="D15" t="s">
        <v>395</v>
      </c>
      <c r="E15" t="s">
        <v>395</v>
      </c>
      <c r="F15" t="s">
        <v>395</v>
      </c>
      <c r="G15" t="s">
        <v>395</v>
      </c>
      <c r="H15" t="s">
        <v>395</v>
      </c>
      <c r="I15" t="s">
        <v>395</v>
      </c>
      <c r="J15" t="s">
        <v>395</v>
      </c>
    </row>
    <row r="16">
      <c r="A16" s="5" t="s">
        <v>354</v>
      </c>
      <c r="B16" t="s">
        <v>443</v>
      </c>
      <c r="C16" t="s">
        <v>395</v>
      </c>
      <c r="D16" t="s">
        <v>395</v>
      </c>
      <c r="E16" t="s">
        <v>395</v>
      </c>
      <c r="F16" t="s">
        <v>395</v>
      </c>
      <c r="G16" t="s">
        <v>395</v>
      </c>
      <c r="H16" t="s">
        <v>395</v>
      </c>
      <c r="I16" t="s">
        <v>395</v>
      </c>
      <c r="J16" t="s">
        <v>395</v>
      </c>
    </row>
    <row r="17">
      <c r="A17" s="5" t="s">
        <v>354</v>
      </c>
      <c r="B17" t="s">
        <v>448</v>
      </c>
      <c r="C17" t="s">
        <v>1460</v>
      </c>
      <c r="D17" t="s">
        <v>1169</v>
      </c>
      <c r="E17" t="s">
        <v>1463</v>
      </c>
      <c r="F17" t="s">
        <v>1464</v>
      </c>
      <c r="G17" t="s">
        <v>1209</v>
      </c>
      <c r="H17" t="s">
        <v>1097</v>
      </c>
      <c r="I17" t="s">
        <v>1245</v>
      </c>
      <c r="J17" t="s">
        <v>1418</v>
      </c>
    </row>
    <row r="18">
      <c r="A18" s="5" t="s">
        <v>354</v>
      </c>
      <c r="B18" t="s">
        <v>453</v>
      </c>
      <c r="C18" t="s">
        <v>1452</v>
      </c>
      <c r="D18" t="s">
        <v>1452</v>
      </c>
      <c r="E18" t="s">
        <v>1115</v>
      </c>
      <c r="F18" t="s">
        <v>1465</v>
      </c>
      <c r="G18" t="s">
        <v>395</v>
      </c>
      <c r="H18" t="s">
        <v>395</v>
      </c>
      <c r="I18" t="s">
        <v>395</v>
      </c>
      <c r="J18" t="s">
        <v>395</v>
      </c>
    </row>
    <row r="19">
      <c r="A19" s="5" t="s">
        <v>354</v>
      </c>
      <c r="B19" t="s">
        <v>459</v>
      </c>
      <c r="C19" t="s">
        <v>1466</v>
      </c>
      <c r="D19" t="s">
        <v>1467</v>
      </c>
      <c r="E19" t="s">
        <v>1260</v>
      </c>
      <c r="F19" t="s">
        <v>1311</v>
      </c>
      <c r="G19" t="s">
        <v>1468</v>
      </c>
      <c r="H19" t="s">
        <v>1469</v>
      </c>
      <c r="I19" t="s">
        <v>1104</v>
      </c>
      <c r="J19" t="s">
        <v>1280</v>
      </c>
    </row>
    <row r="20">
      <c r="A20" s="5" t="s">
        <v>354</v>
      </c>
      <c r="B20" t="s">
        <v>466</v>
      </c>
      <c r="C20" t="s">
        <v>395</v>
      </c>
      <c r="D20" t="s">
        <v>395</v>
      </c>
      <c r="E20" t="s">
        <v>395</v>
      </c>
      <c r="F20" t="s">
        <v>395</v>
      </c>
      <c r="G20" t="s">
        <v>395</v>
      </c>
      <c r="H20" t="s">
        <v>395</v>
      </c>
      <c r="I20" t="s">
        <v>395</v>
      </c>
      <c r="J20" t="s">
        <v>395</v>
      </c>
    </row>
    <row r="21">
      <c r="A21" s="5" t="s">
        <v>354</v>
      </c>
      <c r="B21" t="s">
        <v>470</v>
      </c>
      <c r="C21" t="s">
        <v>1328</v>
      </c>
      <c r="D21" t="s">
        <v>1185</v>
      </c>
      <c r="E21" t="s">
        <v>1470</v>
      </c>
      <c r="F21" t="s">
        <v>1276</v>
      </c>
      <c r="G21" t="s">
        <v>395</v>
      </c>
      <c r="H21" t="s">
        <v>395</v>
      </c>
      <c r="I21" t="s">
        <v>395</v>
      </c>
      <c r="J21" t="s">
        <v>395</v>
      </c>
    </row>
    <row r="22">
      <c r="A22" s="5" t="s">
        <v>354</v>
      </c>
      <c r="B22" t="s">
        <v>477</v>
      </c>
      <c r="C22" t="s">
        <v>395</v>
      </c>
      <c r="D22" t="s">
        <v>395</v>
      </c>
      <c r="E22" t="s">
        <v>395</v>
      </c>
      <c r="F22" t="s">
        <v>395</v>
      </c>
      <c r="G22" t="s">
        <v>395</v>
      </c>
      <c r="H22" t="s">
        <v>395</v>
      </c>
      <c r="I22" t="s">
        <v>395</v>
      </c>
      <c r="J22" t="s">
        <v>395</v>
      </c>
    </row>
    <row r="23">
      <c r="A23" s="5" t="s">
        <v>354</v>
      </c>
      <c r="B23" t="s">
        <v>481</v>
      </c>
      <c r="C23" t="s">
        <v>1177</v>
      </c>
      <c r="D23" t="s">
        <v>1385</v>
      </c>
      <c r="E23" t="s">
        <v>1287</v>
      </c>
      <c r="F23" t="s">
        <v>1374</v>
      </c>
      <c r="G23" t="s">
        <v>395</v>
      </c>
      <c r="H23" t="s">
        <v>395</v>
      </c>
      <c r="I23" t="s">
        <v>395</v>
      </c>
      <c r="J23" t="s">
        <v>395</v>
      </c>
    </row>
    <row r="24">
      <c r="A24" s="5" t="s">
        <v>354</v>
      </c>
      <c r="B24" t="s">
        <v>486</v>
      </c>
      <c r="C24" t="s">
        <v>395</v>
      </c>
      <c r="D24" t="s">
        <v>395</v>
      </c>
      <c r="E24" t="s">
        <v>395</v>
      </c>
      <c r="F24" t="s">
        <v>395</v>
      </c>
      <c r="G24" t="s">
        <v>395</v>
      </c>
      <c r="H24" t="s">
        <v>395</v>
      </c>
      <c r="I24" t="s">
        <v>395</v>
      </c>
      <c r="J24" t="s">
        <v>395</v>
      </c>
    </row>
    <row r="25">
      <c r="A25" s="5" t="s">
        <v>354</v>
      </c>
      <c r="B25" t="s">
        <v>491</v>
      </c>
      <c r="C25" t="s">
        <v>395</v>
      </c>
      <c r="D25" t="s">
        <v>395</v>
      </c>
      <c r="E25" t="s">
        <v>395</v>
      </c>
      <c r="F25" t="s">
        <v>395</v>
      </c>
      <c r="G25" t="s">
        <v>395</v>
      </c>
      <c r="H25" t="s">
        <v>354</v>
      </c>
      <c r="I25" t="s">
        <v>395</v>
      </c>
      <c r="J25" t="s">
        <v>354</v>
      </c>
    </row>
    <row r="26">
      <c r="A26" s="5" t="s">
        <v>354</v>
      </c>
      <c r="B26" t="s">
        <v>493</v>
      </c>
      <c r="C26" t="s">
        <v>1471</v>
      </c>
      <c r="D26" t="s">
        <v>1283</v>
      </c>
      <c r="E26" t="s">
        <v>1434</v>
      </c>
      <c r="F26" t="s">
        <v>1415</v>
      </c>
      <c r="G26" t="s">
        <v>1164</v>
      </c>
      <c r="H26" t="s">
        <v>1423</v>
      </c>
      <c r="I26" t="s">
        <v>1412</v>
      </c>
      <c r="J26" t="s">
        <v>1472</v>
      </c>
    </row>
    <row r="28">
      <c r="A28" t="s">
        <v>371</v>
      </c>
    </row>
    <row r="29">
      <c r="A29" t="s">
        <v>1408</v>
      </c>
    </row>
    <row r="30">
      <c r="A30" t="s">
        <v>1409</v>
      </c>
    </row>
    <row r="31">
      <c r="A31" t="s">
        <v>373</v>
      </c>
    </row>
    <row r="32">
      <c r="A32" t="s">
        <v>1410</v>
      </c>
    </row>
    <row r="33">
      <c r="A33" t="s">
        <v>1411</v>
      </c>
    </row>
    <row r="34">
      <c r="A34" t="s">
        <v>690</v>
      </c>
    </row>
    <row r="35">
      <c r="A35" t="s">
        <v>354</v>
      </c>
    </row>
    <row r="36">
      <c r="A36" t="s">
        <v>376</v>
      </c>
    </row>
    <row r="37">
      <c r="A37" t="s">
        <v>506</v>
      </c>
    </row>
    <row r="38">
      <c r="A38" t="s">
        <v>354</v>
      </c>
    </row>
    <row r="39">
      <c r="A39" t="s">
        <v>507</v>
      </c>
    </row>
    <row r="40">
      <c r="A40" t="s">
        <v>508</v>
      </c>
    </row>
  </sheetData>
  <mergeCells count="1">
    <mergeCell ref="A3:J3"/>
  </mergeCells>
  <pageMargins left="0.7" right="0.7" top="0.75" bottom="0.75" header="0.3" footer="0.3"/>
  <pageSetup paperSize="9" orientation="portrait" horizontalDpi="300" verticalDpi="300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</cols>
  <sheetData>
    <row r="1">
      <c r="A1" s="4" t="s">
        <v>18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</row>
    <row r="4">
      <c r="A4" s="2" t="s">
        <v>354</v>
      </c>
      <c r="B4" s="2" t="s">
        <v>354</v>
      </c>
      <c r="C4" s="2" t="s">
        <v>378</v>
      </c>
      <c r="D4" s="2" t="s">
        <v>379</v>
      </c>
      <c r="E4" s="2" t="s">
        <v>380</v>
      </c>
      <c r="F4" s="2" t="s">
        <v>381</v>
      </c>
      <c r="G4" s="2" t="s">
        <v>382</v>
      </c>
      <c r="H4" s="2" t="s">
        <v>383</v>
      </c>
    </row>
    <row r="5">
      <c r="A5" s="5" t="s">
        <v>354</v>
      </c>
      <c r="B5" t="s">
        <v>384</v>
      </c>
      <c r="C5" t="s">
        <v>385</v>
      </c>
      <c r="D5" t="s">
        <v>386</v>
      </c>
      <c r="E5" t="s">
        <v>387</v>
      </c>
      <c r="F5" t="s">
        <v>388</v>
      </c>
      <c r="G5" t="s">
        <v>389</v>
      </c>
      <c r="H5" t="s">
        <v>390</v>
      </c>
    </row>
    <row r="6">
      <c r="A6" s="5" t="s">
        <v>354</v>
      </c>
      <c r="B6" t="s">
        <v>391</v>
      </c>
      <c r="C6" t="s">
        <v>363</v>
      </c>
      <c r="D6" t="s">
        <v>392</v>
      </c>
      <c r="E6" t="s">
        <v>393</v>
      </c>
      <c r="F6" t="s">
        <v>394</v>
      </c>
      <c r="G6" t="s">
        <v>395</v>
      </c>
      <c r="H6" t="s">
        <v>395</v>
      </c>
    </row>
    <row r="7">
      <c r="A7" s="5" t="s">
        <v>354</v>
      </c>
      <c r="B7" t="s">
        <v>396</v>
      </c>
      <c r="C7" t="s">
        <v>397</v>
      </c>
      <c r="D7" t="s">
        <v>398</v>
      </c>
      <c r="E7" t="s">
        <v>399</v>
      </c>
      <c r="F7" t="s">
        <v>400</v>
      </c>
      <c r="G7" t="s">
        <v>401</v>
      </c>
      <c r="H7" t="s">
        <v>402</v>
      </c>
    </row>
    <row r="8">
      <c r="A8" s="5" t="s">
        <v>354</v>
      </c>
      <c r="B8" t="s">
        <v>403</v>
      </c>
      <c r="C8" t="s">
        <v>404</v>
      </c>
      <c r="D8" t="s">
        <v>405</v>
      </c>
      <c r="E8" t="s">
        <v>406</v>
      </c>
      <c r="F8" t="s">
        <v>407</v>
      </c>
      <c r="G8" t="s">
        <v>408</v>
      </c>
      <c r="H8" t="s">
        <v>409</v>
      </c>
    </row>
    <row r="9">
      <c r="A9" s="5" t="s">
        <v>354</v>
      </c>
      <c r="B9" t="s">
        <v>410</v>
      </c>
      <c r="C9" t="s">
        <v>411</v>
      </c>
      <c r="D9" t="s">
        <v>412</v>
      </c>
      <c r="E9" t="s">
        <v>413</v>
      </c>
      <c r="F9" t="s">
        <v>414</v>
      </c>
      <c r="G9" t="s">
        <v>366</v>
      </c>
      <c r="H9" t="s">
        <v>415</v>
      </c>
    </row>
    <row r="10">
      <c r="A10" s="5" t="s">
        <v>354</v>
      </c>
      <c r="B10" t="s">
        <v>416</v>
      </c>
      <c r="C10" t="s">
        <v>417</v>
      </c>
      <c r="D10" t="s">
        <v>418</v>
      </c>
      <c r="E10" t="s">
        <v>419</v>
      </c>
      <c r="F10" t="s">
        <v>420</v>
      </c>
      <c r="G10" t="s">
        <v>421</v>
      </c>
      <c r="H10" t="s">
        <v>422</v>
      </c>
    </row>
    <row r="11">
      <c r="A11" s="5" t="s">
        <v>354</v>
      </c>
      <c r="B11" t="s">
        <v>423</v>
      </c>
      <c r="C11" t="s">
        <v>409</v>
      </c>
      <c r="D11" t="s">
        <v>424</v>
      </c>
      <c r="E11" t="s">
        <v>394</v>
      </c>
      <c r="F11" t="s">
        <v>425</v>
      </c>
      <c r="G11" t="s">
        <v>426</v>
      </c>
      <c r="H11" t="s">
        <v>427</v>
      </c>
    </row>
    <row r="12">
      <c r="A12" s="5" t="s">
        <v>354</v>
      </c>
      <c r="B12" t="s">
        <v>428</v>
      </c>
      <c r="C12" t="s">
        <v>429</v>
      </c>
      <c r="D12" t="s">
        <v>430</v>
      </c>
      <c r="E12" t="s">
        <v>367</v>
      </c>
      <c r="F12" t="s">
        <v>431</v>
      </c>
      <c r="G12" t="s">
        <v>395</v>
      </c>
      <c r="H12" t="s">
        <v>432</v>
      </c>
    </row>
    <row r="13">
      <c r="A13" s="5" t="s">
        <v>354</v>
      </c>
      <c r="B13" t="s">
        <v>433</v>
      </c>
      <c r="C13" t="s">
        <v>434</v>
      </c>
      <c r="D13" t="s">
        <v>431</v>
      </c>
      <c r="E13" t="s">
        <v>435</v>
      </c>
      <c r="F13" t="s">
        <v>436</v>
      </c>
      <c r="G13" t="s">
        <v>395</v>
      </c>
      <c r="H13" t="s">
        <v>395</v>
      </c>
    </row>
    <row r="14">
      <c r="A14" s="5" t="s">
        <v>354</v>
      </c>
      <c r="B14" t="s">
        <v>437</v>
      </c>
      <c r="C14" t="s">
        <v>409</v>
      </c>
      <c r="D14" t="s">
        <v>438</v>
      </c>
      <c r="E14" t="s">
        <v>439</v>
      </c>
      <c r="F14" t="s">
        <v>440</v>
      </c>
      <c r="G14" t="s">
        <v>395</v>
      </c>
      <c r="H14" t="s">
        <v>395</v>
      </c>
    </row>
    <row r="15">
      <c r="A15" s="5" t="s">
        <v>354</v>
      </c>
      <c r="B15" t="s">
        <v>441</v>
      </c>
      <c r="C15" t="s">
        <v>401</v>
      </c>
      <c r="D15" t="s">
        <v>438</v>
      </c>
      <c r="E15" t="s">
        <v>442</v>
      </c>
      <c r="F15" t="s">
        <v>398</v>
      </c>
      <c r="G15" t="s">
        <v>395</v>
      </c>
      <c r="H15" t="s">
        <v>395</v>
      </c>
    </row>
    <row r="16">
      <c r="A16" s="5" t="s">
        <v>354</v>
      </c>
      <c r="B16" t="s">
        <v>443</v>
      </c>
      <c r="C16" t="s">
        <v>444</v>
      </c>
      <c r="D16" t="s">
        <v>445</v>
      </c>
      <c r="E16" t="s">
        <v>446</v>
      </c>
      <c r="F16" t="s">
        <v>447</v>
      </c>
      <c r="G16" t="s">
        <v>395</v>
      </c>
      <c r="H16" t="s">
        <v>395</v>
      </c>
    </row>
    <row r="17">
      <c r="A17" s="5" t="s">
        <v>354</v>
      </c>
      <c r="B17" t="s">
        <v>448</v>
      </c>
      <c r="C17" t="s">
        <v>449</v>
      </c>
      <c r="D17" t="s">
        <v>450</v>
      </c>
      <c r="E17" t="s">
        <v>451</v>
      </c>
      <c r="F17" t="s">
        <v>398</v>
      </c>
      <c r="G17" t="s">
        <v>388</v>
      </c>
      <c r="H17" t="s">
        <v>452</v>
      </c>
    </row>
    <row r="18">
      <c r="A18" s="5" t="s">
        <v>354</v>
      </c>
      <c r="B18" t="s">
        <v>453</v>
      </c>
      <c r="C18" t="s">
        <v>454</v>
      </c>
      <c r="D18" t="s">
        <v>455</v>
      </c>
      <c r="E18" t="s">
        <v>456</v>
      </c>
      <c r="F18" t="s">
        <v>457</v>
      </c>
      <c r="G18" t="s">
        <v>458</v>
      </c>
      <c r="H18" t="s">
        <v>430</v>
      </c>
    </row>
    <row r="19">
      <c r="A19" s="5" t="s">
        <v>354</v>
      </c>
      <c r="B19" t="s">
        <v>459</v>
      </c>
      <c r="C19" t="s">
        <v>460</v>
      </c>
      <c r="D19" t="s">
        <v>461</v>
      </c>
      <c r="E19" t="s">
        <v>462</v>
      </c>
      <c r="F19" t="s">
        <v>463</v>
      </c>
      <c r="G19" t="s">
        <v>464</v>
      </c>
      <c r="H19" t="s">
        <v>465</v>
      </c>
    </row>
    <row r="20">
      <c r="A20" s="5" t="s">
        <v>354</v>
      </c>
      <c r="B20" t="s">
        <v>466</v>
      </c>
      <c r="C20" t="s">
        <v>467</v>
      </c>
      <c r="D20" t="s">
        <v>468</v>
      </c>
      <c r="E20" t="s">
        <v>469</v>
      </c>
      <c r="F20" t="s">
        <v>427</v>
      </c>
      <c r="G20" t="s">
        <v>395</v>
      </c>
      <c r="H20" t="s">
        <v>395</v>
      </c>
    </row>
    <row r="21">
      <c r="A21" s="5" t="s">
        <v>354</v>
      </c>
      <c r="B21" t="s">
        <v>470</v>
      </c>
      <c r="C21" t="s">
        <v>471</v>
      </c>
      <c r="D21" t="s">
        <v>472</v>
      </c>
      <c r="E21" t="s">
        <v>473</v>
      </c>
      <c r="F21" t="s">
        <v>474</v>
      </c>
      <c r="G21" t="s">
        <v>475</v>
      </c>
      <c r="H21" t="s">
        <v>476</v>
      </c>
    </row>
    <row r="22">
      <c r="A22" s="5" t="s">
        <v>354</v>
      </c>
      <c r="B22" t="s">
        <v>477</v>
      </c>
      <c r="C22" t="s">
        <v>361</v>
      </c>
      <c r="D22" t="s">
        <v>478</v>
      </c>
      <c r="E22" t="s">
        <v>479</v>
      </c>
      <c r="F22" t="s">
        <v>480</v>
      </c>
      <c r="G22" t="s">
        <v>395</v>
      </c>
      <c r="H22" t="s">
        <v>395</v>
      </c>
    </row>
    <row r="23">
      <c r="A23" s="5" t="s">
        <v>354</v>
      </c>
      <c r="B23" t="s">
        <v>481</v>
      </c>
      <c r="C23" t="s">
        <v>482</v>
      </c>
      <c r="D23" t="s">
        <v>483</v>
      </c>
      <c r="E23" t="s">
        <v>484</v>
      </c>
      <c r="F23" t="s">
        <v>485</v>
      </c>
      <c r="G23" t="s">
        <v>361</v>
      </c>
      <c r="H23" t="s">
        <v>364</v>
      </c>
    </row>
    <row r="24">
      <c r="A24" s="5" t="s">
        <v>354</v>
      </c>
      <c r="B24" t="s">
        <v>486</v>
      </c>
      <c r="C24" t="s">
        <v>487</v>
      </c>
      <c r="D24" t="s">
        <v>488</v>
      </c>
      <c r="E24" t="s">
        <v>489</v>
      </c>
      <c r="F24" t="s">
        <v>490</v>
      </c>
      <c r="G24" t="s">
        <v>395</v>
      </c>
      <c r="H24" t="s">
        <v>395</v>
      </c>
    </row>
    <row r="25">
      <c r="A25" s="5" t="s">
        <v>354</v>
      </c>
      <c r="B25" t="s">
        <v>491</v>
      </c>
      <c r="C25" t="s">
        <v>492</v>
      </c>
      <c r="D25" t="s">
        <v>458</v>
      </c>
      <c r="E25" t="s">
        <v>395</v>
      </c>
      <c r="F25" t="s">
        <v>395</v>
      </c>
      <c r="G25" t="s">
        <v>395</v>
      </c>
      <c r="H25" t="s">
        <v>395</v>
      </c>
    </row>
    <row r="26">
      <c r="A26" s="5" t="s">
        <v>354</v>
      </c>
      <c r="B26" t="s">
        <v>493</v>
      </c>
      <c r="C26" t="s">
        <v>369</v>
      </c>
      <c r="D26" t="s">
        <v>370</v>
      </c>
      <c r="E26" t="s">
        <v>465</v>
      </c>
      <c r="F26" t="s">
        <v>494</v>
      </c>
      <c r="G26" t="s">
        <v>495</v>
      </c>
      <c r="H26" t="s">
        <v>496</v>
      </c>
    </row>
    <row r="27">
      <c r="A27" s="5" t="s">
        <v>354</v>
      </c>
      <c r="B27" t="s">
        <v>497</v>
      </c>
      <c r="C27" t="s">
        <v>498</v>
      </c>
      <c r="D27" t="s">
        <v>499</v>
      </c>
      <c r="E27" t="s">
        <v>500</v>
      </c>
      <c r="F27" t="s">
        <v>501</v>
      </c>
      <c r="G27" t="s">
        <v>502</v>
      </c>
      <c r="H27" t="s">
        <v>503</v>
      </c>
    </row>
    <row r="29">
      <c r="A29" t="s">
        <v>371</v>
      </c>
    </row>
    <row r="30">
      <c r="A30" t="s">
        <v>372</v>
      </c>
    </row>
    <row r="31">
      <c r="A31" t="s">
        <v>504</v>
      </c>
    </row>
    <row r="32">
      <c r="A32" t="s">
        <v>373</v>
      </c>
    </row>
    <row r="33">
      <c r="A33" t="s">
        <v>374</v>
      </c>
    </row>
    <row r="34">
      <c r="A34" t="s">
        <v>505</v>
      </c>
    </row>
    <row r="35">
      <c r="A35" t="s">
        <v>354</v>
      </c>
    </row>
    <row r="36">
      <c r="A36" t="s">
        <v>376</v>
      </c>
    </row>
    <row r="37">
      <c r="A37" t="s">
        <v>506</v>
      </c>
    </row>
    <row r="38">
      <c r="A38" t="s">
        <v>354</v>
      </c>
    </row>
    <row r="39">
      <c r="A39" t="s">
        <v>507</v>
      </c>
    </row>
    <row r="40">
      <c r="A40" t="s">
        <v>508</v>
      </c>
    </row>
  </sheetData>
  <mergeCells count="1">
    <mergeCell ref="A3:H3"/>
  </mergeCells>
  <pageMargins left="0.7" right="0.7" top="0.75" bottom="0.75" header="0.3" footer="0.3"/>
  <pageSetup paperSize="9" orientation="portrait" horizontalDpi="300" verticalDpi="300"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21.71" hidden="0" customWidth="1"/>
    <col min="2" max="2" width="89.71" hidden="0" customWidth="1"/>
    <col min="3" max="3" width="20.71" hidden="0" customWidth="1"/>
    <col min="4" max="4" width="20.71" hidden="0" customWidth="1"/>
  </cols>
  <sheetData>
    <row r="1">
      <c r="A1" s="4" t="s">
        <v>83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</row>
    <row r="4">
      <c r="A4" s="2" t="s">
        <v>354</v>
      </c>
      <c r="B4" s="2" t="s">
        <v>354</v>
      </c>
      <c r="C4" s="2" t="s">
        <v>1031</v>
      </c>
      <c r="D4" s="2" t="s">
        <v>1033</v>
      </c>
    </row>
    <row r="5">
      <c r="A5" s="5" t="s">
        <v>1473</v>
      </c>
      <c r="B5" t="s">
        <v>1474</v>
      </c>
      <c r="C5" t="s">
        <v>894</v>
      </c>
      <c r="D5" t="s">
        <v>1305</v>
      </c>
    </row>
    <row r="6">
      <c r="A6" s="5" t="s">
        <v>1473</v>
      </c>
      <c r="B6" t="s">
        <v>1475</v>
      </c>
      <c r="C6" t="s">
        <v>1339</v>
      </c>
      <c r="D6" t="s">
        <v>1359</v>
      </c>
    </row>
    <row r="7">
      <c r="A7" s="5" t="s">
        <v>1473</v>
      </c>
      <c r="B7" t="s">
        <v>1476</v>
      </c>
      <c r="C7" t="s">
        <v>1067</v>
      </c>
      <c r="D7" t="s">
        <v>1132</v>
      </c>
    </row>
    <row r="8">
      <c r="A8" s="5" t="s">
        <v>1473</v>
      </c>
      <c r="B8" t="s">
        <v>1477</v>
      </c>
      <c r="C8" t="s">
        <v>1060</v>
      </c>
      <c r="D8" t="s">
        <v>893</v>
      </c>
    </row>
    <row r="9">
      <c r="A9" s="5" t="s">
        <v>1473</v>
      </c>
      <c r="B9" t="s">
        <v>1478</v>
      </c>
      <c r="C9" t="s">
        <v>1201</v>
      </c>
      <c r="D9" t="s">
        <v>1080</v>
      </c>
    </row>
    <row r="10">
      <c r="A10" s="5" t="s">
        <v>1473</v>
      </c>
      <c r="B10" t="s">
        <v>493</v>
      </c>
      <c r="C10" t="s">
        <v>1479</v>
      </c>
      <c r="D10" t="s">
        <v>1321</v>
      </c>
    </row>
    <row r="11">
      <c r="A11" s="5" t="s">
        <v>1480</v>
      </c>
      <c r="B11" t="s">
        <v>1481</v>
      </c>
      <c r="C11" t="s">
        <v>1215</v>
      </c>
      <c r="D11" t="s">
        <v>1266</v>
      </c>
    </row>
    <row r="12">
      <c r="A12" s="5" t="s">
        <v>1480</v>
      </c>
      <c r="B12" t="s">
        <v>1482</v>
      </c>
      <c r="C12" t="s">
        <v>1021</v>
      </c>
      <c r="D12" t="s">
        <v>892</v>
      </c>
    </row>
    <row r="13">
      <c r="A13" s="5" t="s">
        <v>1480</v>
      </c>
      <c r="B13" t="s">
        <v>1483</v>
      </c>
      <c r="C13" t="s">
        <v>893</v>
      </c>
      <c r="D13" t="s">
        <v>1070</v>
      </c>
    </row>
    <row r="14">
      <c r="A14" s="5" t="s">
        <v>1480</v>
      </c>
      <c r="B14" t="s">
        <v>1484</v>
      </c>
      <c r="C14" t="s">
        <v>1196</v>
      </c>
      <c r="D14" t="s">
        <v>1075</v>
      </c>
    </row>
    <row r="15">
      <c r="A15" s="5" t="s">
        <v>1480</v>
      </c>
      <c r="B15" t="s">
        <v>1485</v>
      </c>
      <c r="C15" t="s">
        <v>1374</v>
      </c>
      <c r="D15" t="s">
        <v>1253</v>
      </c>
    </row>
    <row r="16">
      <c r="A16" s="5" t="s">
        <v>1480</v>
      </c>
      <c r="B16" t="s">
        <v>1486</v>
      </c>
      <c r="C16" t="s">
        <v>1129</v>
      </c>
      <c r="D16" t="s">
        <v>1075</v>
      </c>
    </row>
    <row r="17">
      <c r="A17" s="5" t="s">
        <v>1480</v>
      </c>
      <c r="B17" t="s">
        <v>1487</v>
      </c>
      <c r="C17" t="s">
        <v>1488</v>
      </c>
      <c r="D17" t="s">
        <v>1117</v>
      </c>
    </row>
    <row r="18">
      <c r="A18" s="5" t="s">
        <v>1480</v>
      </c>
      <c r="B18" t="s">
        <v>1489</v>
      </c>
      <c r="C18" t="s">
        <v>1198</v>
      </c>
      <c r="D18" t="s">
        <v>1026</v>
      </c>
    </row>
    <row r="19">
      <c r="A19" s="5" t="s">
        <v>1480</v>
      </c>
      <c r="B19" t="s">
        <v>493</v>
      </c>
      <c r="C19" t="s">
        <v>1490</v>
      </c>
      <c r="D19" t="s">
        <v>1491</v>
      </c>
    </row>
    <row r="20">
      <c r="A20" s="5" t="s">
        <v>1492</v>
      </c>
      <c r="B20" t="s">
        <v>1493</v>
      </c>
      <c r="C20" t="s">
        <v>1075</v>
      </c>
      <c r="D20" t="s">
        <v>1120</v>
      </c>
    </row>
    <row r="21">
      <c r="A21" s="5" t="s">
        <v>1492</v>
      </c>
      <c r="B21" t="s">
        <v>1494</v>
      </c>
      <c r="C21" t="s">
        <v>1113</v>
      </c>
      <c r="D21" t="s">
        <v>1113</v>
      </c>
    </row>
    <row r="22">
      <c r="A22" s="5" t="s">
        <v>1492</v>
      </c>
      <c r="B22" t="s">
        <v>1495</v>
      </c>
      <c r="C22" t="s">
        <v>1496</v>
      </c>
      <c r="D22" t="s">
        <v>1496</v>
      </c>
    </row>
    <row r="23">
      <c r="A23" s="5" t="s">
        <v>1492</v>
      </c>
      <c r="B23" t="s">
        <v>1497</v>
      </c>
      <c r="C23" t="s">
        <v>1496</v>
      </c>
      <c r="D23" t="s">
        <v>1496</v>
      </c>
    </row>
    <row r="24">
      <c r="A24" s="5" t="s">
        <v>1492</v>
      </c>
      <c r="B24" t="s">
        <v>1498</v>
      </c>
      <c r="C24" t="s">
        <v>1113</v>
      </c>
      <c r="D24" t="s">
        <v>1113</v>
      </c>
    </row>
    <row r="25">
      <c r="A25" s="5" t="s">
        <v>1492</v>
      </c>
      <c r="B25" t="s">
        <v>1499</v>
      </c>
      <c r="C25" t="s">
        <v>1130</v>
      </c>
      <c r="D25" t="s">
        <v>1130</v>
      </c>
    </row>
    <row r="26">
      <c r="A26" s="5" t="s">
        <v>1492</v>
      </c>
      <c r="B26" t="s">
        <v>1500</v>
      </c>
      <c r="C26" t="s">
        <v>1113</v>
      </c>
      <c r="D26" t="s">
        <v>1113</v>
      </c>
    </row>
    <row r="27">
      <c r="A27" s="5" t="s">
        <v>1492</v>
      </c>
      <c r="B27" t="s">
        <v>1501</v>
      </c>
      <c r="C27" t="s">
        <v>1130</v>
      </c>
      <c r="D27" t="s">
        <v>1130</v>
      </c>
    </row>
    <row r="28">
      <c r="A28" s="5" t="s">
        <v>1492</v>
      </c>
      <c r="B28" t="s">
        <v>1502</v>
      </c>
      <c r="C28" t="s">
        <v>1496</v>
      </c>
      <c r="D28" t="s">
        <v>1496</v>
      </c>
    </row>
    <row r="29">
      <c r="A29" s="5" t="s">
        <v>1492</v>
      </c>
      <c r="B29" t="s">
        <v>1503</v>
      </c>
      <c r="C29" t="s">
        <v>1060</v>
      </c>
      <c r="D29" t="s">
        <v>1079</v>
      </c>
    </row>
    <row r="30">
      <c r="A30" s="5" t="s">
        <v>1492</v>
      </c>
      <c r="B30" t="s">
        <v>1504</v>
      </c>
      <c r="C30" t="s">
        <v>1496</v>
      </c>
      <c r="D30" t="s">
        <v>1505</v>
      </c>
    </row>
    <row r="31">
      <c r="A31" s="5" t="s">
        <v>1492</v>
      </c>
      <c r="B31" t="s">
        <v>1506</v>
      </c>
      <c r="C31" t="s">
        <v>1024</v>
      </c>
      <c r="D31" t="s">
        <v>1070</v>
      </c>
    </row>
    <row r="32">
      <c r="A32" s="5" t="s">
        <v>1492</v>
      </c>
      <c r="B32" t="s">
        <v>1507</v>
      </c>
      <c r="C32" t="s">
        <v>893</v>
      </c>
      <c r="D32" t="s">
        <v>1070</v>
      </c>
    </row>
    <row r="33">
      <c r="A33" s="5" t="s">
        <v>1492</v>
      </c>
      <c r="B33" t="s">
        <v>493</v>
      </c>
      <c r="C33" t="s">
        <v>1215</v>
      </c>
      <c r="D33" t="s">
        <v>1022</v>
      </c>
    </row>
    <row r="34">
      <c r="A34" s="5" t="s">
        <v>354</v>
      </c>
      <c r="B34" t="s">
        <v>1508</v>
      </c>
      <c r="C34" t="s">
        <v>1405</v>
      </c>
      <c r="D34" t="s">
        <v>1407</v>
      </c>
    </row>
    <row r="36">
      <c r="A36" t="s">
        <v>371</v>
      </c>
    </row>
    <row r="37">
      <c r="A37" t="s">
        <v>372</v>
      </c>
    </row>
    <row r="38">
      <c r="A38" t="s">
        <v>528</v>
      </c>
    </row>
    <row r="39">
      <c r="A39" t="s">
        <v>375</v>
      </c>
    </row>
    <row r="40">
      <c r="A40" t="s">
        <v>354</v>
      </c>
    </row>
    <row r="41">
      <c r="A41" t="s">
        <v>376</v>
      </c>
    </row>
    <row r="42">
      <c r="A42" t="s">
        <v>1509</v>
      </c>
    </row>
    <row r="43">
      <c r="A43" t="s">
        <v>354</v>
      </c>
    </row>
    <row r="44">
      <c r="A44" t="s">
        <v>1510</v>
      </c>
    </row>
    <row r="45">
      <c r="A45" t="s">
        <v>1511</v>
      </c>
    </row>
  </sheetData>
  <mergeCells count="4">
    <mergeCell ref="A3:D3"/>
    <mergeCell ref="A11:A19"/>
    <mergeCell ref="A20:A33"/>
    <mergeCell ref="A5:A10"/>
  </mergeCells>
  <pageMargins left="0.7" right="0.7" top="0.75" bottom="0.75" header="0.3" footer="0.3"/>
  <pageSetup paperSize="9" orientation="portrait" horizontalDpi="300" verticalDpi="300"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21.71" hidden="0" customWidth="1"/>
    <col min="2" max="2" width="89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83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</row>
    <row r="5">
      <c r="A5" s="5" t="s">
        <v>1473</v>
      </c>
      <c r="B5" t="s">
        <v>1474</v>
      </c>
      <c r="C5" t="s">
        <v>1160</v>
      </c>
      <c r="D5" t="s">
        <v>894</v>
      </c>
      <c r="E5" t="s">
        <v>1462</v>
      </c>
      <c r="F5" t="s">
        <v>1305</v>
      </c>
    </row>
    <row r="6">
      <c r="A6" s="5" t="s">
        <v>1473</v>
      </c>
      <c r="B6" t="s">
        <v>1475</v>
      </c>
      <c r="C6" t="s">
        <v>1290</v>
      </c>
      <c r="D6" t="s">
        <v>1339</v>
      </c>
      <c r="E6" t="s">
        <v>1218</v>
      </c>
      <c r="F6" t="s">
        <v>1359</v>
      </c>
    </row>
    <row r="7">
      <c r="A7" s="5" t="s">
        <v>1473</v>
      </c>
      <c r="B7" t="s">
        <v>1476</v>
      </c>
      <c r="C7" t="s">
        <v>1317</v>
      </c>
      <c r="D7" t="s">
        <v>1067</v>
      </c>
      <c r="E7" t="s">
        <v>1196</v>
      </c>
      <c r="F7" t="s">
        <v>1132</v>
      </c>
    </row>
    <row r="8">
      <c r="A8" s="5" t="s">
        <v>1473</v>
      </c>
      <c r="B8" t="s">
        <v>1477</v>
      </c>
      <c r="C8" t="s">
        <v>1075</v>
      </c>
      <c r="D8" t="s">
        <v>1060</v>
      </c>
      <c r="E8" t="s">
        <v>1079</v>
      </c>
      <c r="F8" t="s">
        <v>893</v>
      </c>
    </row>
    <row r="9">
      <c r="A9" s="5" t="s">
        <v>1473</v>
      </c>
      <c r="B9" t="s">
        <v>1478</v>
      </c>
      <c r="C9" t="s">
        <v>1130</v>
      </c>
      <c r="D9" t="s">
        <v>1201</v>
      </c>
      <c r="E9" t="s">
        <v>1201</v>
      </c>
      <c r="F9" t="s">
        <v>1080</v>
      </c>
    </row>
    <row r="10">
      <c r="A10" s="5" t="s">
        <v>1473</v>
      </c>
      <c r="B10" t="s">
        <v>493</v>
      </c>
      <c r="C10" t="s">
        <v>1512</v>
      </c>
      <c r="D10" t="s">
        <v>1479</v>
      </c>
      <c r="E10" t="s">
        <v>1292</v>
      </c>
      <c r="F10" t="s">
        <v>1321</v>
      </c>
    </row>
    <row r="11">
      <c r="A11" s="5" t="s">
        <v>1480</v>
      </c>
      <c r="B11" t="s">
        <v>1481</v>
      </c>
      <c r="C11" t="s">
        <v>1332</v>
      </c>
      <c r="D11" t="s">
        <v>1215</v>
      </c>
      <c r="E11" t="s">
        <v>1276</v>
      </c>
      <c r="F11" t="s">
        <v>1266</v>
      </c>
    </row>
    <row r="12">
      <c r="A12" s="5" t="s">
        <v>1480</v>
      </c>
      <c r="B12" t="s">
        <v>1482</v>
      </c>
      <c r="C12" t="s">
        <v>1165</v>
      </c>
      <c r="D12" t="s">
        <v>1021</v>
      </c>
      <c r="E12" t="s">
        <v>1238</v>
      </c>
      <c r="F12" t="s">
        <v>892</v>
      </c>
    </row>
    <row r="13">
      <c r="A13" s="5" t="s">
        <v>1480</v>
      </c>
      <c r="B13" t="s">
        <v>1483</v>
      </c>
      <c r="C13" t="s">
        <v>1061</v>
      </c>
      <c r="D13" t="s">
        <v>893</v>
      </c>
      <c r="E13" t="s">
        <v>967</v>
      </c>
      <c r="F13" t="s">
        <v>1070</v>
      </c>
    </row>
    <row r="14">
      <c r="A14" s="5" t="s">
        <v>1480</v>
      </c>
      <c r="B14" t="s">
        <v>1484</v>
      </c>
      <c r="C14" t="s">
        <v>1125</v>
      </c>
      <c r="D14" t="s">
        <v>1196</v>
      </c>
      <c r="E14" t="s">
        <v>1129</v>
      </c>
      <c r="F14" t="s">
        <v>1075</v>
      </c>
    </row>
    <row r="15">
      <c r="A15" s="5" t="s">
        <v>1480</v>
      </c>
      <c r="B15" t="s">
        <v>1485</v>
      </c>
      <c r="C15" t="s">
        <v>967</v>
      </c>
      <c r="D15" t="s">
        <v>1374</v>
      </c>
      <c r="E15" t="s">
        <v>893</v>
      </c>
      <c r="F15" t="s">
        <v>1253</v>
      </c>
    </row>
    <row r="16">
      <c r="A16" s="5" t="s">
        <v>1480</v>
      </c>
      <c r="B16" t="s">
        <v>1486</v>
      </c>
      <c r="C16" t="s">
        <v>1080</v>
      </c>
      <c r="D16" t="s">
        <v>1129</v>
      </c>
      <c r="E16" t="s">
        <v>1317</v>
      </c>
      <c r="F16" t="s">
        <v>1075</v>
      </c>
    </row>
    <row r="17">
      <c r="A17" s="5" t="s">
        <v>1480</v>
      </c>
      <c r="B17" t="s">
        <v>1487</v>
      </c>
      <c r="C17" t="s">
        <v>619</v>
      </c>
      <c r="D17" t="s">
        <v>1488</v>
      </c>
      <c r="E17" t="s">
        <v>1070</v>
      </c>
      <c r="F17" t="s">
        <v>1117</v>
      </c>
    </row>
    <row r="18">
      <c r="A18" s="5" t="s">
        <v>1480</v>
      </c>
      <c r="B18" t="s">
        <v>1489</v>
      </c>
      <c r="C18" t="s">
        <v>687</v>
      </c>
      <c r="D18" t="s">
        <v>1198</v>
      </c>
      <c r="E18" t="s">
        <v>894</v>
      </c>
      <c r="F18" t="s">
        <v>1026</v>
      </c>
    </row>
    <row r="19">
      <c r="A19" s="5" t="s">
        <v>1480</v>
      </c>
      <c r="B19" t="s">
        <v>493</v>
      </c>
      <c r="C19" t="s">
        <v>1157</v>
      </c>
      <c r="D19" t="s">
        <v>1490</v>
      </c>
      <c r="E19" t="s">
        <v>1400</v>
      </c>
      <c r="F19" t="s">
        <v>1491</v>
      </c>
    </row>
    <row r="20">
      <c r="A20" s="5" t="s">
        <v>1492</v>
      </c>
      <c r="B20" t="s">
        <v>1493</v>
      </c>
      <c r="C20" t="s">
        <v>969</v>
      </c>
      <c r="D20" t="s">
        <v>1075</v>
      </c>
      <c r="E20" t="s">
        <v>1513</v>
      </c>
      <c r="F20" t="s">
        <v>1120</v>
      </c>
    </row>
    <row r="21">
      <c r="A21" s="5" t="s">
        <v>1492</v>
      </c>
      <c r="B21" t="s">
        <v>1494</v>
      </c>
      <c r="C21" t="s">
        <v>1505</v>
      </c>
      <c r="D21" t="s">
        <v>1113</v>
      </c>
      <c r="E21" t="s">
        <v>1130</v>
      </c>
      <c r="F21" t="s">
        <v>1113</v>
      </c>
    </row>
    <row r="22">
      <c r="A22" s="5" t="s">
        <v>1492</v>
      </c>
      <c r="B22" t="s">
        <v>1495</v>
      </c>
      <c r="C22" t="s">
        <v>1120</v>
      </c>
      <c r="D22" t="s">
        <v>1496</v>
      </c>
      <c r="E22" t="s">
        <v>1129</v>
      </c>
      <c r="F22" t="s">
        <v>1496</v>
      </c>
    </row>
    <row r="23">
      <c r="A23" s="5" t="s">
        <v>1492</v>
      </c>
      <c r="B23" t="s">
        <v>1497</v>
      </c>
      <c r="C23" t="s">
        <v>1113</v>
      </c>
      <c r="D23" t="s">
        <v>1496</v>
      </c>
      <c r="E23" t="s">
        <v>1113</v>
      </c>
      <c r="F23" t="s">
        <v>1496</v>
      </c>
    </row>
    <row r="24">
      <c r="A24" s="5" t="s">
        <v>1492</v>
      </c>
      <c r="B24" t="s">
        <v>1498</v>
      </c>
      <c r="C24" t="s">
        <v>1113</v>
      </c>
      <c r="D24" t="s">
        <v>1113</v>
      </c>
      <c r="E24" t="s">
        <v>1113</v>
      </c>
      <c r="F24" t="s">
        <v>1113</v>
      </c>
    </row>
    <row r="25">
      <c r="A25" s="5" t="s">
        <v>1492</v>
      </c>
      <c r="B25" t="s">
        <v>1499</v>
      </c>
      <c r="C25" t="s">
        <v>1130</v>
      </c>
      <c r="D25" t="s">
        <v>1130</v>
      </c>
      <c r="E25" t="s">
        <v>1505</v>
      </c>
      <c r="F25" t="s">
        <v>1130</v>
      </c>
    </row>
    <row r="26">
      <c r="A26" s="5" t="s">
        <v>1492</v>
      </c>
      <c r="B26" t="s">
        <v>1500</v>
      </c>
      <c r="C26" t="s">
        <v>1201</v>
      </c>
      <c r="D26" t="s">
        <v>1113</v>
      </c>
      <c r="E26" t="s">
        <v>1201</v>
      </c>
      <c r="F26" t="s">
        <v>1113</v>
      </c>
    </row>
    <row r="27">
      <c r="A27" s="5" t="s">
        <v>1492</v>
      </c>
      <c r="B27" t="s">
        <v>1501</v>
      </c>
      <c r="C27" t="s">
        <v>1130</v>
      </c>
      <c r="D27" t="s">
        <v>1130</v>
      </c>
      <c r="E27" t="s">
        <v>1505</v>
      </c>
      <c r="F27" t="s">
        <v>1130</v>
      </c>
    </row>
    <row r="28">
      <c r="A28" s="5" t="s">
        <v>1492</v>
      </c>
      <c r="B28" t="s">
        <v>1502</v>
      </c>
      <c r="C28" t="s">
        <v>1130</v>
      </c>
      <c r="D28" t="s">
        <v>1496</v>
      </c>
      <c r="E28" t="s">
        <v>1117</v>
      </c>
      <c r="F28" t="s">
        <v>1496</v>
      </c>
    </row>
    <row r="29">
      <c r="A29" s="5" t="s">
        <v>1492</v>
      </c>
      <c r="B29" t="s">
        <v>1503</v>
      </c>
      <c r="C29" t="s">
        <v>1513</v>
      </c>
      <c r="D29" t="s">
        <v>1060</v>
      </c>
      <c r="E29" t="s">
        <v>1125</v>
      </c>
      <c r="F29" t="s">
        <v>1079</v>
      </c>
    </row>
    <row r="30">
      <c r="A30" s="5" t="s">
        <v>1492</v>
      </c>
      <c r="B30" t="s">
        <v>1504</v>
      </c>
      <c r="C30" t="s">
        <v>1319</v>
      </c>
      <c r="D30" t="s">
        <v>1496</v>
      </c>
      <c r="E30" t="s">
        <v>1316</v>
      </c>
      <c r="F30" t="s">
        <v>1505</v>
      </c>
    </row>
    <row r="31">
      <c r="A31" s="5" t="s">
        <v>1492</v>
      </c>
      <c r="B31" t="s">
        <v>1506</v>
      </c>
      <c r="C31" t="s">
        <v>966</v>
      </c>
      <c r="D31" t="s">
        <v>1024</v>
      </c>
      <c r="E31" t="s">
        <v>620</v>
      </c>
      <c r="F31" t="s">
        <v>1070</v>
      </c>
    </row>
    <row r="32">
      <c r="A32" s="5" t="s">
        <v>1492</v>
      </c>
      <c r="B32" t="s">
        <v>1507</v>
      </c>
      <c r="C32" t="s">
        <v>1080</v>
      </c>
      <c r="D32" t="s">
        <v>893</v>
      </c>
      <c r="E32" t="s">
        <v>1319</v>
      </c>
      <c r="F32" t="s">
        <v>1070</v>
      </c>
    </row>
    <row r="33">
      <c r="A33" s="5" t="s">
        <v>1492</v>
      </c>
      <c r="B33" t="s">
        <v>493</v>
      </c>
      <c r="C33" t="s">
        <v>1267</v>
      </c>
      <c r="D33" t="s">
        <v>1215</v>
      </c>
      <c r="E33" t="s">
        <v>1098</v>
      </c>
      <c r="F33" t="s">
        <v>1022</v>
      </c>
    </row>
    <row r="34">
      <c r="A34" s="5" t="s">
        <v>354</v>
      </c>
      <c r="B34" t="s">
        <v>1508</v>
      </c>
      <c r="C34" t="s">
        <v>1383</v>
      </c>
      <c r="D34" t="s">
        <v>1405</v>
      </c>
      <c r="E34" t="s">
        <v>1406</v>
      </c>
      <c r="F34" t="s">
        <v>1407</v>
      </c>
    </row>
    <row r="36">
      <c r="A36" t="s">
        <v>371</v>
      </c>
    </row>
    <row r="37">
      <c r="A37" t="s">
        <v>372</v>
      </c>
    </row>
    <row r="38">
      <c r="A38" t="s">
        <v>528</v>
      </c>
    </row>
    <row r="39">
      <c r="A39" t="s">
        <v>375</v>
      </c>
    </row>
    <row r="40">
      <c r="A40" t="s">
        <v>354</v>
      </c>
    </row>
    <row r="41">
      <c r="A41" t="s">
        <v>376</v>
      </c>
    </row>
    <row r="42">
      <c r="A42" t="s">
        <v>1509</v>
      </c>
    </row>
    <row r="43">
      <c r="A43" t="s">
        <v>354</v>
      </c>
    </row>
    <row r="44">
      <c r="A44" t="s">
        <v>1510</v>
      </c>
    </row>
    <row r="45">
      <c r="A45" t="s">
        <v>1511</v>
      </c>
    </row>
  </sheetData>
  <mergeCells count="4">
    <mergeCell ref="A3:F3"/>
    <mergeCell ref="A11:A19"/>
    <mergeCell ref="A20:A33"/>
    <mergeCell ref="A5:A10"/>
  </mergeCells>
  <pageMargins left="0.7" right="0.7" top="0.75" bottom="0.75" header="0.3" footer="0.3"/>
  <pageSetup paperSize="9" orientation="portrait" horizontalDpi="300" verticalDpi="300"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21.71" hidden="0" customWidth="1"/>
    <col min="2" max="2" width="89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88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</row>
    <row r="5">
      <c r="A5" s="5" t="s">
        <v>1473</v>
      </c>
      <c r="B5" t="s">
        <v>1474</v>
      </c>
      <c r="C5" t="s">
        <v>875</v>
      </c>
      <c r="D5" t="s">
        <v>619</v>
      </c>
      <c r="E5" t="s">
        <v>1119</v>
      </c>
      <c r="F5" t="s">
        <v>1261</v>
      </c>
    </row>
    <row r="6">
      <c r="A6" s="5" t="s">
        <v>1473</v>
      </c>
      <c r="B6" t="s">
        <v>1475</v>
      </c>
      <c r="C6" t="s">
        <v>1415</v>
      </c>
      <c r="D6" t="s">
        <v>1514</v>
      </c>
      <c r="E6" t="s">
        <v>1425</v>
      </c>
      <c r="F6" t="s">
        <v>1515</v>
      </c>
    </row>
    <row r="7">
      <c r="A7" s="5" t="s">
        <v>1473</v>
      </c>
      <c r="B7" t="s">
        <v>1476</v>
      </c>
      <c r="C7" t="s">
        <v>1080</v>
      </c>
      <c r="D7" t="s">
        <v>1155</v>
      </c>
      <c r="E7" t="s">
        <v>1513</v>
      </c>
      <c r="F7" t="s">
        <v>1284</v>
      </c>
    </row>
    <row r="8">
      <c r="A8" s="5" t="s">
        <v>1473</v>
      </c>
      <c r="B8" t="s">
        <v>1477</v>
      </c>
      <c r="C8" t="s">
        <v>620</v>
      </c>
      <c r="D8" t="s">
        <v>1063</v>
      </c>
      <c r="E8" t="s">
        <v>685</v>
      </c>
      <c r="F8" t="s">
        <v>1361</v>
      </c>
    </row>
    <row r="9">
      <c r="A9" s="5" t="s">
        <v>1473</v>
      </c>
      <c r="B9" t="s">
        <v>1478</v>
      </c>
      <c r="C9" t="s">
        <v>1316</v>
      </c>
      <c r="D9" t="s">
        <v>1319</v>
      </c>
      <c r="E9" t="s">
        <v>1120</v>
      </c>
      <c r="F9" t="s">
        <v>1197</v>
      </c>
    </row>
    <row r="10">
      <c r="A10" s="5" t="s">
        <v>1473</v>
      </c>
      <c r="B10" t="s">
        <v>493</v>
      </c>
      <c r="C10" t="s">
        <v>1516</v>
      </c>
      <c r="D10" t="s">
        <v>1124</v>
      </c>
      <c r="E10" t="s">
        <v>1188</v>
      </c>
      <c r="F10" t="s">
        <v>1517</v>
      </c>
    </row>
    <row r="11">
      <c r="A11" s="5" t="s">
        <v>1480</v>
      </c>
      <c r="B11" t="s">
        <v>1481</v>
      </c>
      <c r="C11" t="s">
        <v>1381</v>
      </c>
      <c r="D11" t="s">
        <v>1377</v>
      </c>
      <c r="E11" t="s">
        <v>1338</v>
      </c>
      <c r="F11" t="s">
        <v>1215</v>
      </c>
    </row>
    <row r="12">
      <c r="A12" s="5" t="s">
        <v>1480</v>
      </c>
      <c r="B12" t="s">
        <v>1482</v>
      </c>
      <c r="C12" t="s">
        <v>1333</v>
      </c>
      <c r="D12" t="s">
        <v>874</v>
      </c>
      <c r="E12" t="s">
        <v>1518</v>
      </c>
      <c r="F12" t="s">
        <v>1246</v>
      </c>
    </row>
    <row r="13">
      <c r="A13" s="5" t="s">
        <v>1480</v>
      </c>
      <c r="B13" t="s">
        <v>1483</v>
      </c>
      <c r="C13" t="s">
        <v>618</v>
      </c>
      <c r="D13" t="s">
        <v>1026</v>
      </c>
      <c r="E13" t="s">
        <v>814</v>
      </c>
      <c r="F13" t="s">
        <v>1317</v>
      </c>
    </row>
    <row r="14">
      <c r="A14" s="5" t="s">
        <v>1480</v>
      </c>
      <c r="B14" t="s">
        <v>1484</v>
      </c>
      <c r="C14" t="s">
        <v>1024</v>
      </c>
      <c r="D14" t="s">
        <v>813</v>
      </c>
      <c r="E14" t="s">
        <v>1070</v>
      </c>
      <c r="F14" t="s">
        <v>1198</v>
      </c>
    </row>
    <row r="15">
      <c r="A15" s="5" t="s">
        <v>1480</v>
      </c>
      <c r="B15" t="s">
        <v>1485</v>
      </c>
      <c r="C15" t="s">
        <v>1077</v>
      </c>
      <c r="D15" t="s">
        <v>502</v>
      </c>
      <c r="E15" t="s">
        <v>1077</v>
      </c>
      <c r="F15" t="s">
        <v>1239</v>
      </c>
    </row>
    <row r="16">
      <c r="A16" s="5" t="s">
        <v>1480</v>
      </c>
      <c r="B16" t="s">
        <v>1486</v>
      </c>
      <c r="C16" t="s">
        <v>1075</v>
      </c>
      <c r="D16" t="s">
        <v>1120</v>
      </c>
      <c r="E16" t="s">
        <v>1062</v>
      </c>
      <c r="F16" t="s">
        <v>1080</v>
      </c>
    </row>
    <row r="17">
      <c r="A17" s="5" t="s">
        <v>1480</v>
      </c>
      <c r="B17" t="s">
        <v>1487</v>
      </c>
      <c r="C17" t="s">
        <v>813</v>
      </c>
      <c r="D17" t="s">
        <v>1129</v>
      </c>
      <c r="E17" t="s">
        <v>813</v>
      </c>
      <c r="F17" t="s">
        <v>1201</v>
      </c>
    </row>
    <row r="18">
      <c r="A18" s="5" t="s">
        <v>1480</v>
      </c>
      <c r="B18" t="s">
        <v>1489</v>
      </c>
      <c r="C18" t="s">
        <v>813</v>
      </c>
      <c r="D18" t="s">
        <v>1060</v>
      </c>
      <c r="E18" t="s">
        <v>1072</v>
      </c>
      <c r="F18" t="s">
        <v>1062</v>
      </c>
    </row>
    <row r="19">
      <c r="A19" s="5" t="s">
        <v>1480</v>
      </c>
      <c r="B19" t="s">
        <v>493</v>
      </c>
      <c r="C19" t="s">
        <v>1313</v>
      </c>
      <c r="D19" t="s">
        <v>1203</v>
      </c>
      <c r="E19" t="s">
        <v>1111</v>
      </c>
      <c r="F19" t="s">
        <v>1292</v>
      </c>
    </row>
    <row r="20">
      <c r="A20" s="5" t="s">
        <v>1492</v>
      </c>
      <c r="B20" t="s">
        <v>1493</v>
      </c>
      <c r="C20" t="s">
        <v>876</v>
      </c>
      <c r="D20" t="s">
        <v>1197</v>
      </c>
      <c r="E20" t="s">
        <v>619</v>
      </c>
      <c r="F20" t="s">
        <v>1196</v>
      </c>
    </row>
    <row r="21">
      <c r="A21" s="5" t="s">
        <v>1492</v>
      </c>
      <c r="B21" t="s">
        <v>1494</v>
      </c>
      <c r="C21" t="s">
        <v>1130</v>
      </c>
      <c r="D21" t="s">
        <v>1113</v>
      </c>
      <c r="E21" t="s">
        <v>1488</v>
      </c>
      <c r="F21" t="s">
        <v>1496</v>
      </c>
    </row>
    <row r="22">
      <c r="A22" s="5" t="s">
        <v>1492</v>
      </c>
      <c r="B22" t="s">
        <v>1495</v>
      </c>
      <c r="C22" t="s">
        <v>1505</v>
      </c>
      <c r="D22" t="s">
        <v>1496</v>
      </c>
      <c r="E22" t="s">
        <v>1505</v>
      </c>
      <c r="F22" t="s">
        <v>1113</v>
      </c>
    </row>
    <row r="23">
      <c r="A23" s="5" t="s">
        <v>1492</v>
      </c>
      <c r="B23" t="s">
        <v>1497</v>
      </c>
      <c r="C23" t="s">
        <v>1496</v>
      </c>
      <c r="D23" t="s">
        <v>1496</v>
      </c>
      <c r="E23" t="s">
        <v>1496</v>
      </c>
      <c r="F23" t="s">
        <v>1113</v>
      </c>
    </row>
    <row r="24">
      <c r="A24" s="5" t="s">
        <v>1492</v>
      </c>
      <c r="B24" t="s">
        <v>1498</v>
      </c>
      <c r="C24" t="s">
        <v>1113</v>
      </c>
      <c r="D24" t="s">
        <v>1113</v>
      </c>
      <c r="E24" t="s">
        <v>1113</v>
      </c>
      <c r="F24" t="s">
        <v>1113</v>
      </c>
    </row>
    <row r="25">
      <c r="A25" s="5" t="s">
        <v>1492</v>
      </c>
      <c r="B25" t="s">
        <v>1499</v>
      </c>
      <c r="C25" t="s">
        <v>1505</v>
      </c>
      <c r="D25" t="s">
        <v>1496</v>
      </c>
      <c r="E25" t="s">
        <v>1505</v>
      </c>
      <c r="F25" t="s">
        <v>1113</v>
      </c>
    </row>
    <row r="26">
      <c r="A26" s="5" t="s">
        <v>1492</v>
      </c>
      <c r="B26" t="s">
        <v>1500</v>
      </c>
      <c r="C26" t="s">
        <v>1505</v>
      </c>
      <c r="D26" t="s">
        <v>1113</v>
      </c>
      <c r="E26" t="s">
        <v>1505</v>
      </c>
      <c r="F26" t="s">
        <v>1113</v>
      </c>
    </row>
    <row r="27">
      <c r="A27" s="5" t="s">
        <v>1492</v>
      </c>
      <c r="B27" t="s">
        <v>1501</v>
      </c>
      <c r="C27" t="s">
        <v>1117</v>
      </c>
      <c r="D27" t="s">
        <v>1117</v>
      </c>
      <c r="E27" t="s">
        <v>1488</v>
      </c>
      <c r="F27" t="s">
        <v>1117</v>
      </c>
    </row>
    <row r="28">
      <c r="A28" s="5" t="s">
        <v>1492</v>
      </c>
      <c r="B28" t="s">
        <v>1502</v>
      </c>
      <c r="C28" t="s">
        <v>1117</v>
      </c>
      <c r="D28" t="s">
        <v>1113</v>
      </c>
      <c r="E28" t="s">
        <v>1488</v>
      </c>
      <c r="F28" t="s">
        <v>1113</v>
      </c>
    </row>
    <row r="29">
      <c r="A29" s="5" t="s">
        <v>1492</v>
      </c>
      <c r="B29" t="s">
        <v>1503</v>
      </c>
      <c r="C29" t="s">
        <v>1513</v>
      </c>
      <c r="D29" t="s">
        <v>1317</v>
      </c>
      <c r="E29" t="s">
        <v>1196</v>
      </c>
      <c r="F29" t="s">
        <v>1079</v>
      </c>
    </row>
    <row r="30">
      <c r="A30" s="5" t="s">
        <v>1492</v>
      </c>
      <c r="B30" t="s">
        <v>1504</v>
      </c>
      <c r="C30" t="s">
        <v>1488</v>
      </c>
      <c r="D30" t="s">
        <v>1113</v>
      </c>
      <c r="E30" t="s">
        <v>1117</v>
      </c>
      <c r="F30" t="s">
        <v>1113</v>
      </c>
    </row>
    <row r="31">
      <c r="A31" s="5" t="s">
        <v>1492</v>
      </c>
      <c r="B31" t="s">
        <v>1506</v>
      </c>
      <c r="C31" t="s">
        <v>618</v>
      </c>
      <c r="D31" t="s">
        <v>1077</v>
      </c>
      <c r="E31" t="s">
        <v>1063</v>
      </c>
      <c r="F31" t="s">
        <v>893</v>
      </c>
    </row>
    <row r="32">
      <c r="A32" s="5" t="s">
        <v>1492</v>
      </c>
      <c r="B32" t="s">
        <v>1507</v>
      </c>
      <c r="C32" t="s">
        <v>969</v>
      </c>
      <c r="D32" t="s">
        <v>1261</v>
      </c>
      <c r="E32" t="s">
        <v>619</v>
      </c>
      <c r="F32" t="s">
        <v>814</v>
      </c>
    </row>
    <row r="33">
      <c r="A33" s="5" t="s">
        <v>1492</v>
      </c>
      <c r="B33" t="s">
        <v>493</v>
      </c>
      <c r="C33" t="s">
        <v>1224</v>
      </c>
      <c r="D33" t="s">
        <v>1241</v>
      </c>
      <c r="E33" t="s">
        <v>1238</v>
      </c>
      <c r="F33" t="s">
        <v>1519</v>
      </c>
    </row>
    <row r="34">
      <c r="A34" s="5" t="s">
        <v>354</v>
      </c>
      <c r="B34" t="s">
        <v>1508</v>
      </c>
      <c r="C34" t="s">
        <v>1450</v>
      </c>
      <c r="D34" t="s">
        <v>1376</v>
      </c>
      <c r="E34" t="s">
        <v>1451</v>
      </c>
      <c r="F34" t="s">
        <v>1452</v>
      </c>
    </row>
    <row r="36">
      <c r="A36" t="s">
        <v>371</v>
      </c>
    </row>
    <row r="37">
      <c r="A37" t="s">
        <v>372</v>
      </c>
    </row>
    <row r="38">
      <c r="A38" t="s">
        <v>528</v>
      </c>
    </row>
    <row r="39">
      <c r="A39" t="s">
        <v>544</v>
      </c>
    </row>
    <row r="40">
      <c r="A40" t="s">
        <v>354</v>
      </c>
    </row>
    <row r="41">
      <c r="A41" t="s">
        <v>376</v>
      </c>
    </row>
    <row r="42">
      <c r="A42" t="s">
        <v>1509</v>
      </c>
    </row>
    <row r="43">
      <c r="A43" t="s">
        <v>354</v>
      </c>
    </row>
    <row r="44">
      <c r="A44" t="s">
        <v>1510</v>
      </c>
    </row>
    <row r="45">
      <c r="A45" t="s">
        <v>1511</v>
      </c>
    </row>
  </sheetData>
  <mergeCells count="4">
    <mergeCell ref="A3:F3"/>
    <mergeCell ref="A11:A19"/>
    <mergeCell ref="A20:A33"/>
    <mergeCell ref="A5:A10"/>
  </mergeCells>
  <pageMargins left="0.7" right="0.7" top="0.75" bottom="0.75" header="0.3" footer="0.3"/>
  <pageSetup paperSize="9" orientation="portrait" horizontalDpi="300" verticalDpi="300"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21.71" hidden="0" customWidth="1"/>
    <col min="2" max="2" width="89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90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</row>
    <row r="5">
      <c r="A5" s="5" t="s">
        <v>1473</v>
      </c>
      <c r="B5" t="s">
        <v>1474</v>
      </c>
      <c r="C5" t="s">
        <v>1025</v>
      </c>
      <c r="D5" t="s">
        <v>1059</v>
      </c>
      <c r="E5" t="s">
        <v>686</v>
      </c>
      <c r="F5" t="s">
        <v>1060</v>
      </c>
    </row>
    <row r="6">
      <c r="A6" s="5" t="s">
        <v>1473</v>
      </c>
      <c r="B6" t="s">
        <v>1475</v>
      </c>
      <c r="C6" t="s">
        <v>1154</v>
      </c>
      <c r="D6" t="s">
        <v>1520</v>
      </c>
      <c r="E6" t="s">
        <v>1385</v>
      </c>
      <c r="F6" t="s">
        <v>1380</v>
      </c>
    </row>
    <row r="7">
      <c r="A7" s="5" t="s">
        <v>1473</v>
      </c>
      <c r="B7" t="s">
        <v>1476</v>
      </c>
      <c r="C7" t="s">
        <v>1316</v>
      </c>
      <c r="D7" t="s">
        <v>892</v>
      </c>
      <c r="E7" t="s">
        <v>1488</v>
      </c>
      <c r="F7" t="s">
        <v>1064</v>
      </c>
    </row>
    <row r="8">
      <c r="A8" s="5" t="s">
        <v>1473</v>
      </c>
      <c r="B8" t="s">
        <v>1477</v>
      </c>
      <c r="C8" t="s">
        <v>968</v>
      </c>
      <c r="D8" t="s">
        <v>1026</v>
      </c>
      <c r="E8" t="s">
        <v>687</v>
      </c>
      <c r="F8" t="s">
        <v>968</v>
      </c>
    </row>
    <row r="9">
      <c r="A9" s="5" t="s">
        <v>1473</v>
      </c>
      <c r="B9" t="s">
        <v>1478</v>
      </c>
      <c r="C9" t="s">
        <v>1130</v>
      </c>
      <c r="D9" t="s">
        <v>1130</v>
      </c>
      <c r="E9" t="s">
        <v>1319</v>
      </c>
      <c r="F9" t="s">
        <v>1060</v>
      </c>
    </row>
    <row r="10">
      <c r="A10" s="5" t="s">
        <v>1473</v>
      </c>
      <c r="B10" t="s">
        <v>493</v>
      </c>
      <c r="C10" t="s">
        <v>1372</v>
      </c>
      <c r="D10" t="s">
        <v>1521</v>
      </c>
      <c r="E10" t="s">
        <v>1450</v>
      </c>
      <c r="F10" t="s">
        <v>1127</v>
      </c>
    </row>
    <row r="11">
      <c r="A11" s="5" t="s">
        <v>1480</v>
      </c>
      <c r="B11" t="s">
        <v>1481</v>
      </c>
      <c r="C11" t="s">
        <v>1164</v>
      </c>
      <c r="D11" t="s">
        <v>1423</v>
      </c>
      <c r="E11" t="s">
        <v>1412</v>
      </c>
      <c r="F11" t="s">
        <v>1472</v>
      </c>
    </row>
    <row r="12">
      <c r="A12" s="5" t="s">
        <v>1480</v>
      </c>
      <c r="B12" t="s">
        <v>1482</v>
      </c>
      <c r="C12" t="s">
        <v>1522</v>
      </c>
      <c r="D12" t="s">
        <v>1215</v>
      </c>
      <c r="E12" t="s">
        <v>1243</v>
      </c>
      <c r="F12" t="s">
        <v>1231</v>
      </c>
    </row>
    <row r="13">
      <c r="A13" s="5" t="s">
        <v>1480</v>
      </c>
      <c r="B13" t="s">
        <v>1483</v>
      </c>
      <c r="C13" t="s">
        <v>1059</v>
      </c>
      <c r="D13" t="s">
        <v>1120</v>
      </c>
      <c r="E13" t="s">
        <v>1125</v>
      </c>
      <c r="F13" t="s">
        <v>1201</v>
      </c>
    </row>
    <row r="14">
      <c r="A14" s="5" t="s">
        <v>1480</v>
      </c>
      <c r="B14" t="s">
        <v>1484</v>
      </c>
      <c r="C14" t="s">
        <v>1317</v>
      </c>
      <c r="D14" t="s">
        <v>969</v>
      </c>
      <c r="E14" t="s">
        <v>965</v>
      </c>
      <c r="F14" t="s">
        <v>967</v>
      </c>
    </row>
    <row r="15">
      <c r="A15" s="5" t="s">
        <v>1480</v>
      </c>
      <c r="B15" t="s">
        <v>1485</v>
      </c>
      <c r="C15" t="s">
        <v>1059</v>
      </c>
      <c r="D15" t="s">
        <v>1240</v>
      </c>
      <c r="E15" t="s">
        <v>1079</v>
      </c>
      <c r="F15" t="s">
        <v>685</v>
      </c>
    </row>
    <row r="16">
      <c r="A16" s="5" t="s">
        <v>1480</v>
      </c>
      <c r="B16" t="s">
        <v>1486</v>
      </c>
      <c r="C16" t="s">
        <v>1026</v>
      </c>
      <c r="D16" t="s">
        <v>1060</v>
      </c>
      <c r="E16" t="s">
        <v>876</v>
      </c>
      <c r="F16" t="s">
        <v>1060</v>
      </c>
    </row>
    <row r="17">
      <c r="A17" s="5" t="s">
        <v>1480</v>
      </c>
      <c r="B17" t="s">
        <v>1487</v>
      </c>
      <c r="C17" t="s">
        <v>1075</v>
      </c>
      <c r="D17" t="s">
        <v>1113</v>
      </c>
      <c r="E17" t="s">
        <v>1079</v>
      </c>
      <c r="F17" t="s">
        <v>1113</v>
      </c>
    </row>
    <row r="18">
      <c r="A18" s="5" t="s">
        <v>1480</v>
      </c>
      <c r="B18" t="s">
        <v>1489</v>
      </c>
      <c r="C18" t="s">
        <v>1317</v>
      </c>
      <c r="D18" t="s">
        <v>1059</v>
      </c>
      <c r="E18" t="s">
        <v>1060</v>
      </c>
      <c r="F18" t="s">
        <v>1060</v>
      </c>
    </row>
    <row r="19">
      <c r="A19" s="5" t="s">
        <v>1480</v>
      </c>
      <c r="B19" t="s">
        <v>493</v>
      </c>
      <c r="C19" t="s">
        <v>471</v>
      </c>
      <c r="D19" t="s">
        <v>1523</v>
      </c>
      <c r="E19" t="s">
        <v>1091</v>
      </c>
      <c r="F19" t="s">
        <v>1124</v>
      </c>
    </row>
    <row r="20">
      <c r="A20" s="5" t="s">
        <v>1492</v>
      </c>
      <c r="B20" t="s">
        <v>1493</v>
      </c>
      <c r="C20" t="s">
        <v>1075</v>
      </c>
      <c r="D20" t="s">
        <v>1120</v>
      </c>
      <c r="E20" t="s">
        <v>1125</v>
      </c>
      <c r="F20" t="s">
        <v>1120</v>
      </c>
    </row>
    <row r="21">
      <c r="A21" s="5" t="s">
        <v>1492</v>
      </c>
      <c r="B21" t="s">
        <v>1494</v>
      </c>
      <c r="C21" t="s">
        <v>1113</v>
      </c>
      <c r="D21" t="s">
        <v>1130</v>
      </c>
      <c r="E21" t="s">
        <v>1505</v>
      </c>
      <c r="F21" t="s">
        <v>1505</v>
      </c>
    </row>
    <row r="22">
      <c r="A22" s="5" t="s">
        <v>1492</v>
      </c>
      <c r="B22" t="s">
        <v>1495</v>
      </c>
      <c r="C22" t="s">
        <v>1130</v>
      </c>
      <c r="D22" t="s">
        <v>1113</v>
      </c>
      <c r="E22" t="s">
        <v>1505</v>
      </c>
      <c r="F22" t="s">
        <v>1113</v>
      </c>
    </row>
    <row r="23">
      <c r="A23" s="5" t="s">
        <v>1492</v>
      </c>
      <c r="B23" t="s">
        <v>1497</v>
      </c>
      <c r="C23" t="s">
        <v>1113</v>
      </c>
      <c r="D23" t="s">
        <v>1113</v>
      </c>
      <c r="E23" t="s">
        <v>1113</v>
      </c>
      <c r="F23" t="s">
        <v>1113</v>
      </c>
    </row>
    <row r="24">
      <c r="A24" s="5" t="s">
        <v>1492</v>
      </c>
      <c r="B24" t="s">
        <v>1498</v>
      </c>
      <c r="C24" t="s">
        <v>1130</v>
      </c>
      <c r="D24" t="s">
        <v>1113</v>
      </c>
      <c r="E24" t="s">
        <v>1505</v>
      </c>
      <c r="F24" t="s">
        <v>1113</v>
      </c>
    </row>
    <row r="25">
      <c r="A25" s="5" t="s">
        <v>1492</v>
      </c>
      <c r="B25" t="s">
        <v>1499</v>
      </c>
      <c r="C25" t="s">
        <v>1130</v>
      </c>
      <c r="D25" t="s">
        <v>1113</v>
      </c>
      <c r="E25" t="s">
        <v>1488</v>
      </c>
      <c r="F25" t="s">
        <v>1113</v>
      </c>
    </row>
    <row r="26">
      <c r="A26" s="5" t="s">
        <v>1492</v>
      </c>
      <c r="B26" t="s">
        <v>1500</v>
      </c>
      <c r="C26" t="s">
        <v>1130</v>
      </c>
      <c r="D26" t="s">
        <v>1113</v>
      </c>
      <c r="E26" t="s">
        <v>1505</v>
      </c>
      <c r="F26" t="s">
        <v>1113</v>
      </c>
    </row>
    <row r="27">
      <c r="A27" s="5" t="s">
        <v>1492</v>
      </c>
      <c r="B27" t="s">
        <v>1501</v>
      </c>
      <c r="C27" t="s">
        <v>1113</v>
      </c>
      <c r="D27" t="s">
        <v>1113</v>
      </c>
      <c r="E27" t="s">
        <v>1201</v>
      </c>
      <c r="F27" t="s">
        <v>1113</v>
      </c>
    </row>
    <row r="28">
      <c r="A28" s="5" t="s">
        <v>1492</v>
      </c>
      <c r="B28" t="s">
        <v>1502</v>
      </c>
      <c r="C28" t="s">
        <v>1113</v>
      </c>
      <c r="D28" t="s">
        <v>1113</v>
      </c>
      <c r="E28" t="s">
        <v>1113</v>
      </c>
      <c r="F28" t="s">
        <v>1113</v>
      </c>
    </row>
    <row r="29">
      <c r="A29" s="5" t="s">
        <v>1492</v>
      </c>
      <c r="B29" t="s">
        <v>1503</v>
      </c>
      <c r="C29" t="s">
        <v>1130</v>
      </c>
      <c r="D29" t="s">
        <v>1060</v>
      </c>
      <c r="E29" t="s">
        <v>1505</v>
      </c>
      <c r="F29" t="s">
        <v>1080</v>
      </c>
    </row>
    <row r="30">
      <c r="A30" s="5" t="s">
        <v>1492</v>
      </c>
      <c r="B30" t="s">
        <v>1504</v>
      </c>
      <c r="C30" t="s">
        <v>1113</v>
      </c>
      <c r="D30" t="s">
        <v>1113</v>
      </c>
      <c r="E30" t="s">
        <v>1505</v>
      </c>
      <c r="F30" t="s">
        <v>1113</v>
      </c>
    </row>
    <row r="31">
      <c r="A31" s="5" t="s">
        <v>1492</v>
      </c>
      <c r="B31" t="s">
        <v>1506</v>
      </c>
      <c r="C31" t="s">
        <v>1026</v>
      </c>
      <c r="D31" t="s">
        <v>1060</v>
      </c>
      <c r="E31" t="s">
        <v>1060</v>
      </c>
      <c r="F31" t="s">
        <v>1060</v>
      </c>
    </row>
    <row r="32">
      <c r="A32" s="5" t="s">
        <v>1492</v>
      </c>
      <c r="B32" t="s">
        <v>1507</v>
      </c>
      <c r="C32" t="s">
        <v>968</v>
      </c>
      <c r="D32" t="s">
        <v>1119</v>
      </c>
      <c r="E32" t="s">
        <v>1070</v>
      </c>
      <c r="F32" t="s">
        <v>1240</v>
      </c>
    </row>
    <row r="33">
      <c r="A33" s="5" t="s">
        <v>1492</v>
      </c>
      <c r="B33" t="s">
        <v>493</v>
      </c>
      <c r="C33" t="s">
        <v>1326</v>
      </c>
      <c r="D33" t="s">
        <v>1524</v>
      </c>
      <c r="E33" t="s">
        <v>1284</v>
      </c>
      <c r="F33" t="s">
        <v>1231</v>
      </c>
    </row>
    <row r="34">
      <c r="A34" s="5" t="s">
        <v>354</v>
      </c>
      <c r="B34" t="s">
        <v>1508</v>
      </c>
      <c r="C34" t="s">
        <v>1471</v>
      </c>
      <c r="D34" t="s">
        <v>1283</v>
      </c>
      <c r="E34" t="s">
        <v>1434</v>
      </c>
      <c r="F34" t="s">
        <v>1415</v>
      </c>
    </row>
    <row r="36">
      <c r="A36" t="s">
        <v>371</v>
      </c>
    </row>
    <row r="37">
      <c r="A37" t="s">
        <v>372</v>
      </c>
    </row>
    <row r="38">
      <c r="A38" t="s">
        <v>528</v>
      </c>
    </row>
    <row r="39">
      <c r="A39" t="s">
        <v>559</v>
      </c>
    </row>
    <row r="40">
      <c r="A40" t="s">
        <v>354</v>
      </c>
    </row>
    <row r="41">
      <c r="A41" t="s">
        <v>376</v>
      </c>
    </row>
    <row r="42">
      <c r="A42" t="s">
        <v>1509</v>
      </c>
    </row>
    <row r="43">
      <c r="A43" t="s">
        <v>354</v>
      </c>
    </row>
    <row r="44">
      <c r="A44" t="s">
        <v>1510</v>
      </c>
    </row>
    <row r="45">
      <c r="A45" t="s">
        <v>1511</v>
      </c>
    </row>
  </sheetData>
  <mergeCells count="4">
    <mergeCell ref="A3:F3"/>
    <mergeCell ref="A11:A19"/>
    <mergeCell ref="A20:A33"/>
    <mergeCell ref="A5:A10"/>
  </mergeCells>
  <pageMargins left="0.7" right="0.7" top="0.75" bottom="0.75" header="0.3" footer="0.3"/>
  <pageSetup paperSize="9" orientation="portrait" horizontalDpi="300" verticalDpi="300"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38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93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355</v>
      </c>
      <c r="D4" s="2" t="s">
        <v>356</v>
      </c>
      <c r="E4" s="2" t="s">
        <v>1525</v>
      </c>
      <c r="F4" s="2" t="s">
        <v>1526</v>
      </c>
    </row>
    <row r="5">
      <c r="A5" s="5" t="s">
        <v>354</v>
      </c>
      <c r="B5" t="s">
        <v>1527</v>
      </c>
      <c r="C5" t="s">
        <v>1528</v>
      </c>
      <c r="D5" t="s">
        <v>1529</v>
      </c>
      <c r="E5" t="s">
        <v>1530</v>
      </c>
      <c r="F5" t="s">
        <v>1531</v>
      </c>
    </row>
    <row r="6">
      <c r="A6" s="5" t="s">
        <v>354</v>
      </c>
      <c r="B6" t="s">
        <v>1532</v>
      </c>
      <c r="C6" t="s">
        <v>395</v>
      </c>
      <c r="D6" t="s">
        <v>395</v>
      </c>
      <c r="E6" t="s">
        <v>395</v>
      </c>
      <c r="F6" t="s">
        <v>395</v>
      </c>
    </row>
    <row r="7">
      <c r="A7" s="5" t="s">
        <v>354</v>
      </c>
      <c r="B7" t="s">
        <v>1533</v>
      </c>
      <c r="C7" t="s">
        <v>1534</v>
      </c>
      <c r="D7" t="s">
        <v>1535</v>
      </c>
      <c r="E7" t="s">
        <v>1536</v>
      </c>
      <c r="F7" t="s">
        <v>1537</v>
      </c>
    </row>
    <row r="8">
      <c r="A8" s="5" t="s">
        <v>354</v>
      </c>
      <c r="B8" t="s">
        <v>1538</v>
      </c>
      <c r="C8" t="s">
        <v>1539</v>
      </c>
      <c r="D8" t="s">
        <v>1540</v>
      </c>
      <c r="E8" t="s">
        <v>1541</v>
      </c>
      <c r="F8" t="s">
        <v>1542</v>
      </c>
    </row>
    <row r="9">
      <c r="A9" s="5" t="s">
        <v>354</v>
      </c>
      <c r="B9" t="s">
        <v>1543</v>
      </c>
      <c r="C9" t="s">
        <v>1544</v>
      </c>
      <c r="D9" t="s">
        <v>1545</v>
      </c>
      <c r="E9" t="s">
        <v>1546</v>
      </c>
      <c r="F9" t="s">
        <v>1547</v>
      </c>
    </row>
    <row r="10">
      <c r="A10" s="5" t="s">
        <v>354</v>
      </c>
      <c r="B10" t="s">
        <v>1548</v>
      </c>
      <c r="C10" t="s">
        <v>1549</v>
      </c>
      <c r="D10" t="s">
        <v>1550</v>
      </c>
      <c r="E10" t="s">
        <v>1551</v>
      </c>
      <c r="F10" t="s">
        <v>1552</v>
      </c>
    </row>
    <row r="11">
      <c r="A11" s="5" t="s">
        <v>354</v>
      </c>
      <c r="B11" t="s">
        <v>1553</v>
      </c>
      <c r="C11" t="s">
        <v>1554</v>
      </c>
      <c r="D11" t="s">
        <v>1555</v>
      </c>
      <c r="E11" t="s">
        <v>1556</v>
      </c>
      <c r="F11" t="s">
        <v>1557</v>
      </c>
    </row>
    <row r="12">
      <c r="A12" s="5" t="s">
        <v>354</v>
      </c>
      <c r="B12" t="s">
        <v>1558</v>
      </c>
      <c r="C12" t="s">
        <v>1559</v>
      </c>
      <c r="D12" t="s">
        <v>1560</v>
      </c>
      <c r="E12" t="s">
        <v>1561</v>
      </c>
      <c r="F12" t="s">
        <v>1562</v>
      </c>
    </row>
    <row r="13">
      <c r="A13" s="5" t="s">
        <v>354</v>
      </c>
      <c r="B13" t="s">
        <v>1563</v>
      </c>
      <c r="C13" t="s">
        <v>1564</v>
      </c>
      <c r="D13" t="s">
        <v>1565</v>
      </c>
      <c r="E13" t="s">
        <v>1566</v>
      </c>
      <c r="F13" t="s">
        <v>1567</v>
      </c>
    </row>
    <row r="14">
      <c r="A14" s="5" t="s">
        <v>354</v>
      </c>
      <c r="B14" t="s">
        <v>1568</v>
      </c>
      <c r="C14" t="s">
        <v>1569</v>
      </c>
      <c r="D14" t="s">
        <v>1570</v>
      </c>
      <c r="E14" t="s">
        <v>1571</v>
      </c>
      <c r="F14" t="s">
        <v>1572</v>
      </c>
    </row>
    <row r="15">
      <c r="A15" s="5" t="s">
        <v>354</v>
      </c>
      <c r="B15" t="s">
        <v>1573</v>
      </c>
      <c r="C15" t="s">
        <v>1574</v>
      </c>
      <c r="D15" t="s">
        <v>1575</v>
      </c>
      <c r="E15" t="s">
        <v>1576</v>
      </c>
      <c r="F15" t="s">
        <v>1577</v>
      </c>
    </row>
    <row r="16">
      <c r="A16" s="5" t="s">
        <v>354</v>
      </c>
      <c r="B16" t="s">
        <v>1578</v>
      </c>
      <c r="C16" t="s">
        <v>1579</v>
      </c>
      <c r="D16" t="s">
        <v>1580</v>
      </c>
      <c r="E16" t="s">
        <v>1581</v>
      </c>
      <c r="F16" t="s">
        <v>1582</v>
      </c>
    </row>
    <row r="17">
      <c r="A17" s="5" t="s">
        <v>354</v>
      </c>
      <c r="B17" t="s">
        <v>1583</v>
      </c>
      <c r="C17" t="s">
        <v>1584</v>
      </c>
      <c r="D17" t="s">
        <v>1585</v>
      </c>
      <c r="E17" t="s">
        <v>1586</v>
      </c>
      <c r="F17" t="s">
        <v>1587</v>
      </c>
    </row>
    <row r="18">
      <c r="A18" s="5" t="s">
        <v>354</v>
      </c>
      <c r="B18" t="s">
        <v>1588</v>
      </c>
      <c r="C18" t="s">
        <v>1589</v>
      </c>
      <c r="D18" t="s">
        <v>1590</v>
      </c>
      <c r="E18" t="s">
        <v>1591</v>
      </c>
      <c r="F18" t="s">
        <v>1592</v>
      </c>
    </row>
    <row r="19">
      <c r="A19" s="5" t="s">
        <v>354</v>
      </c>
      <c r="B19" t="s">
        <v>1593</v>
      </c>
      <c r="C19" t="s">
        <v>1589</v>
      </c>
      <c r="D19" t="s">
        <v>1594</v>
      </c>
      <c r="E19" t="s">
        <v>1595</v>
      </c>
      <c r="F19" t="s">
        <v>1596</v>
      </c>
    </row>
    <row r="20">
      <c r="A20" s="5" t="s">
        <v>354</v>
      </c>
      <c r="B20" t="s">
        <v>1597</v>
      </c>
      <c r="C20" t="s">
        <v>1598</v>
      </c>
      <c r="D20" t="s">
        <v>1599</v>
      </c>
      <c r="E20" t="s">
        <v>1561</v>
      </c>
      <c r="F20" t="s">
        <v>1600</v>
      </c>
    </row>
    <row r="21">
      <c r="A21" s="5" t="s">
        <v>354</v>
      </c>
      <c r="B21" t="s">
        <v>1601</v>
      </c>
      <c r="C21" t="s">
        <v>1602</v>
      </c>
      <c r="D21" t="s">
        <v>1603</v>
      </c>
      <c r="E21" t="s">
        <v>1604</v>
      </c>
      <c r="F21" t="s">
        <v>1605</v>
      </c>
    </row>
    <row r="22">
      <c r="A22" s="5" t="s">
        <v>354</v>
      </c>
      <c r="B22" t="s">
        <v>1606</v>
      </c>
      <c r="C22" t="s">
        <v>1607</v>
      </c>
      <c r="D22" t="s">
        <v>1608</v>
      </c>
      <c r="E22" t="s">
        <v>1609</v>
      </c>
      <c r="F22" t="s">
        <v>1610</v>
      </c>
    </row>
    <row r="23">
      <c r="A23" s="5" t="s">
        <v>354</v>
      </c>
      <c r="B23" t="s">
        <v>1611</v>
      </c>
      <c r="C23" t="s">
        <v>1612</v>
      </c>
      <c r="D23" t="s">
        <v>1613</v>
      </c>
      <c r="E23" t="s">
        <v>1614</v>
      </c>
      <c r="F23" t="s">
        <v>1615</v>
      </c>
    </row>
    <row r="24">
      <c r="A24" s="5" t="s">
        <v>354</v>
      </c>
      <c r="B24" t="s">
        <v>1616</v>
      </c>
      <c r="C24" t="s">
        <v>1617</v>
      </c>
      <c r="D24" t="s">
        <v>1618</v>
      </c>
      <c r="E24" t="s">
        <v>1619</v>
      </c>
      <c r="F24" t="s">
        <v>1620</v>
      </c>
    </row>
    <row r="25">
      <c r="A25" s="5" t="s">
        <v>354</v>
      </c>
      <c r="B25" t="s">
        <v>1621</v>
      </c>
      <c r="C25" t="s">
        <v>1622</v>
      </c>
      <c r="D25" t="s">
        <v>1623</v>
      </c>
      <c r="E25" t="s">
        <v>1624</v>
      </c>
      <c r="F25" t="s">
        <v>1625</v>
      </c>
    </row>
    <row r="26">
      <c r="A26" s="5" t="s">
        <v>354</v>
      </c>
      <c r="B26" t="s">
        <v>1626</v>
      </c>
      <c r="C26" t="s">
        <v>1627</v>
      </c>
      <c r="D26" t="s">
        <v>1628</v>
      </c>
      <c r="E26" t="s">
        <v>1629</v>
      </c>
      <c r="F26" t="s">
        <v>1630</v>
      </c>
    </row>
    <row r="27">
      <c r="A27" s="5" t="s">
        <v>354</v>
      </c>
      <c r="B27" t="s">
        <v>1631</v>
      </c>
      <c r="C27" t="s">
        <v>1632</v>
      </c>
      <c r="D27" t="s">
        <v>1633</v>
      </c>
      <c r="E27" t="s">
        <v>1634</v>
      </c>
      <c r="F27" t="s">
        <v>1635</v>
      </c>
    </row>
    <row r="28">
      <c r="A28" s="5" t="s">
        <v>354</v>
      </c>
      <c r="B28" t="s">
        <v>1636</v>
      </c>
      <c r="C28" t="s">
        <v>1637</v>
      </c>
      <c r="D28" t="s">
        <v>1638</v>
      </c>
      <c r="E28" t="s">
        <v>1639</v>
      </c>
      <c r="F28" t="s">
        <v>1640</v>
      </c>
    </row>
    <row r="29">
      <c r="A29" s="5" t="s">
        <v>354</v>
      </c>
      <c r="B29" t="s">
        <v>1641</v>
      </c>
      <c r="C29" t="s">
        <v>1642</v>
      </c>
      <c r="D29" t="s">
        <v>1643</v>
      </c>
      <c r="E29" t="s">
        <v>1644</v>
      </c>
      <c r="F29" t="s">
        <v>1645</v>
      </c>
    </row>
    <row r="30">
      <c r="A30" s="5" t="s">
        <v>354</v>
      </c>
      <c r="B30" t="s">
        <v>1646</v>
      </c>
      <c r="C30" t="s">
        <v>1647</v>
      </c>
      <c r="D30" t="s">
        <v>1648</v>
      </c>
      <c r="E30" t="s">
        <v>1649</v>
      </c>
      <c r="F30" t="s">
        <v>1650</v>
      </c>
    </row>
    <row r="31">
      <c r="A31" s="5" t="s">
        <v>354</v>
      </c>
      <c r="B31" t="s">
        <v>1651</v>
      </c>
      <c r="C31" t="s">
        <v>1652</v>
      </c>
      <c r="D31" t="s">
        <v>1653</v>
      </c>
      <c r="E31" t="s">
        <v>1654</v>
      </c>
      <c r="F31" t="s">
        <v>1655</v>
      </c>
    </row>
    <row r="32">
      <c r="A32" s="5" t="s">
        <v>354</v>
      </c>
      <c r="B32" t="s">
        <v>1656</v>
      </c>
      <c r="C32" t="s">
        <v>1657</v>
      </c>
      <c r="D32" t="s">
        <v>1658</v>
      </c>
      <c r="E32" t="s">
        <v>1659</v>
      </c>
      <c r="F32" t="s">
        <v>1660</v>
      </c>
    </row>
    <row r="33">
      <c r="A33" s="5" t="s">
        <v>354</v>
      </c>
      <c r="B33" t="s">
        <v>1661</v>
      </c>
      <c r="C33" t="s">
        <v>1662</v>
      </c>
      <c r="D33" t="s">
        <v>1663</v>
      </c>
      <c r="E33" t="s">
        <v>1664</v>
      </c>
      <c r="F33" t="s">
        <v>1665</v>
      </c>
    </row>
    <row r="34">
      <c r="A34" s="5" t="s">
        <v>354</v>
      </c>
      <c r="B34" t="s">
        <v>1666</v>
      </c>
      <c r="C34" t="s">
        <v>1667</v>
      </c>
      <c r="D34" t="s">
        <v>1668</v>
      </c>
      <c r="E34" t="s">
        <v>1669</v>
      </c>
      <c r="F34" t="s">
        <v>1670</v>
      </c>
    </row>
    <row r="35">
      <c r="A35" s="5" t="s">
        <v>354</v>
      </c>
      <c r="B35" t="s">
        <v>1671</v>
      </c>
      <c r="C35" t="s">
        <v>1672</v>
      </c>
      <c r="D35" t="s">
        <v>1673</v>
      </c>
      <c r="E35" t="s">
        <v>1674</v>
      </c>
      <c r="F35" t="s">
        <v>1675</v>
      </c>
    </row>
    <row r="36">
      <c r="A36" s="5" t="s">
        <v>354</v>
      </c>
      <c r="B36" t="s">
        <v>1676</v>
      </c>
      <c r="C36" t="s">
        <v>395</v>
      </c>
      <c r="D36" t="s">
        <v>395</v>
      </c>
      <c r="E36" t="s">
        <v>395</v>
      </c>
      <c r="F36" t="s">
        <v>395</v>
      </c>
    </row>
    <row r="37">
      <c r="A37" s="5" t="s">
        <v>354</v>
      </c>
      <c r="B37" t="s">
        <v>1677</v>
      </c>
      <c r="C37" t="s">
        <v>1678</v>
      </c>
      <c r="D37" t="s">
        <v>1679</v>
      </c>
      <c r="E37" t="s">
        <v>1680</v>
      </c>
      <c r="F37" t="s">
        <v>1681</v>
      </c>
    </row>
    <row r="38">
      <c r="A38" s="5" t="s">
        <v>354</v>
      </c>
      <c r="B38" t="s">
        <v>1682</v>
      </c>
      <c r="C38" t="s">
        <v>1683</v>
      </c>
      <c r="D38" t="s">
        <v>1684</v>
      </c>
      <c r="E38" t="s">
        <v>1685</v>
      </c>
      <c r="F38" t="s">
        <v>1686</v>
      </c>
    </row>
    <row r="39">
      <c r="A39" s="5" t="s">
        <v>354</v>
      </c>
      <c r="B39" t="s">
        <v>1687</v>
      </c>
      <c r="C39" t="s">
        <v>1688</v>
      </c>
      <c r="D39" t="s">
        <v>1689</v>
      </c>
      <c r="E39" t="s">
        <v>1690</v>
      </c>
      <c r="F39" t="s">
        <v>1691</v>
      </c>
    </row>
    <row r="40">
      <c r="A40" s="5" t="s">
        <v>354</v>
      </c>
      <c r="B40" t="s">
        <v>1692</v>
      </c>
      <c r="C40" t="s">
        <v>1693</v>
      </c>
      <c r="D40" t="s">
        <v>1694</v>
      </c>
      <c r="E40" t="s">
        <v>1695</v>
      </c>
      <c r="F40" t="s">
        <v>1696</v>
      </c>
    </row>
    <row r="41">
      <c r="A41" s="5" t="s">
        <v>354</v>
      </c>
      <c r="B41" t="s">
        <v>1697</v>
      </c>
      <c r="C41" t="s">
        <v>1698</v>
      </c>
      <c r="D41" t="s">
        <v>1699</v>
      </c>
      <c r="E41" t="s">
        <v>1700</v>
      </c>
      <c r="F41" t="s">
        <v>1701</v>
      </c>
    </row>
    <row r="42">
      <c r="A42" s="5" t="s">
        <v>354</v>
      </c>
      <c r="B42" t="s">
        <v>1702</v>
      </c>
      <c r="C42" t="s">
        <v>1703</v>
      </c>
      <c r="D42" t="s">
        <v>1704</v>
      </c>
      <c r="E42" t="s">
        <v>1705</v>
      </c>
      <c r="F42" t="s">
        <v>1706</v>
      </c>
    </row>
    <row r="43">
      <c r="A43" s="5" t="s">
        <v>354</v>
      </c>
      <c r="B43" t="s">
        <v>1707</v>
      </c>
      <c r="C43" t="s">
        <v>1708</v>
      </c>
      <c r="D43" t="s">
        <v>1709</v>
      </c>
      <c r="E43" t="s">
        <v>1710</v>
      </c>
      <c r="F43" t="s">
        <v>1711</v>
      </c>
    </row>
    <row r="44">
      <c r="A44" s="5" t="s">
        <v>354</v>
      </c>
      <c r="B44" t="s">
        <v>1712</v>
      </c>
      <c r="C44" t="s">
        <v>1713</v>
      </c>
      <c r="D44" t="s">
        <v>1714</v>
      </c>
      <c r="E44" t="s">
        <v>1715</v>
      </c>
      <c r="F44" t="s">
        <v>1716</v>
      </c>
    </row>
    <row r="45">
      <c r="A45" s="5" t="s">
        <v>354</v>
      </c>
      <c r="B45" t="s">
        <v>1717</v>
      </c>
      <c r="C45" t="s">
        <v>1718</v>
      </c>
      <c r="D45" t="s">
        <v>1719</v>
      </c>
      <c r="E45" t="s">
        <v>1720</v>
      </c>
      <c r="F45" t="s">
        <v>1721</v>
      </c>
    </row>
    <row r="46">
      <c r="A46" s="5" t="s">
        <v>354</v>
      </c>
      <c r="B46" t="s">
        <v>1722</v>
      </c>
      <c r="C46" t="s">
        <v>1723</v>
      </c>
      <c r="D46" t="s">
        <v>1724</v>
      </c>
      <c r="E46" t="s">
        <v>1725</v>
      </c>
      <c r="F46" t="s">
        <v>1726</v>
      </c>
    </row>
    <row r="47">
      <c r="A47" s="5" t="s">
        <v>354</v>
      </c>
      <c r="B47" t="s">
        <v>1727</v>
      </c>
      <c r="C47" t="s">
        <v>1728</v>
      </c>
      <c r="D47" t="s">
        <v>1729</v>
      </c>
      <c r="E47" t="s">
        <v>1730</v>
      </c>
      <c r="F47" t="s">
        <v>1731</v>
      </c>
    </row>
    <row r="48">
      <c r="A48" s="5" t="s">
        <v>354</v>
      </c>
      <c r="B48" t="s">
        <v>497</v>
      </c>
      <c r="C48" t="s">
        <v>1155</v>
      </c>
      <c r="D48" t="s">
        <v>1072</v>
      </c>
      <c r="E48" t="s">
        <v>875</v>
      </c>
      <c r="F48" t="s">
        <v>1026</v>
      </c>
    </row>
    <row r="50">
      <c r="A50" t="s">
        <v>371</v>
      </c>
    </row>
    <row r="51">
      <c r="A51" t="s">
        <v>372</v>
      </c>
    </row>
    <row r="52">
      <c r="A52" t="s">
        <v>528</v>
      </c>
    </row>
    <row r="53">
      <c r="A53" t="s">
        <v>354</v>
      </c>
    </row>
    <row r="54">
      <c r="A54" t="s">
        <v>373</v>
      </c>
    </row>
    <row r="55">
      <c r="A55" t="s">
        <v>374</v>
      </c>
    </row>
    <row r="56">
      <c r="A56" t="s">
        <v>531</v>
      </c>
    </row>
    <row r="57">
      <c r="A57" t="s">
        <v>1732</v>
      </c>
    </row>
    <row r="58">
      <c r="A58" t="s">
        <v>354</v>
      </c>
    </row>
    <row r="59">
      <c r="A59" t="s">
        <v>376</v>
      </c>
    </row>
    <row r="60">
      <c r="A60" t="s">
        <v>1733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38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96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355</v>
      </c>
      <c r="D4" s="2" t="s">
        <v>356</v>
      </c>
      <c r="E4" s="2" t="s">
        <v>1525</v>
      </c>
      <c r="F4" s="2" t="s">
        <v>1526</v>
      </c>
    </row>
    <row r="5">
      <c r="A5" s="5" t="s">
        <v>354</v>
      </c>
      <c r="B5" t="s">
        <v>1527</v>
      </c>
      <c r="C5" t="s">
        <v>1734</v>
      </c>
      <c r="D5" t="s">
        <v>1735</v>
      </c>
      <c r="E5" t="s">
        <v>1736</v>
      </c>
      <c r="F5" t="s">
        <v>1737</v>
      </c>
    </row>
    <row r="6">
      <c r="A6" s="5" t="s">
        <v>354</v>
      </c>
      <c r="B6" t="s">
        <v>1532</v>
      </c>
      <c r="C6" t="s">
        <v>1738</v>
      </c>
      <c r="D6" t="s">
        <v>1739</v>
      </c>
      <c r="E6" t="s">
        <v>1740</v>
      </c>
      <c r="F6" t="s">
        <v>1741</v>
      </c>
    </row>
    <row r="7">
      <c r="A7" s="5" t="s">
        <v>354</v>
      </c>
      <c r="B7" t="s">
        <v>1533</v>
      </c>
      <c r="C7" t="s">
        <v>1742</v>
      </c>
      <c r="D7" t="s">
        <v>1743</v>
      </c>
      <c r="E7" t="s">
        <v>1744</v>
      </c>
      <c r="F7" t="s">
        <v>1745</v>
      </c>
    </row>
    <row r="8">
      <c r="A8" s="5" t="s">
        <v>354</v>
      </c>
      <c r="B8" t="s">
        <v>1538</v>
      </c>
      <c r="C8" t="s">
        <v>1746</v>
      </c>
      <c r="D8" t="s">
        <v>1747</v>
      </c>
      <c r="E8" t="s">
        <v>1748</v>
      </c>
      <c r="F8" t="s">
        <v>1650</v>
      </c>
    </row>
    <row r="9">
      <c r="A9" s="5" t="s">
        <v>354</v>
      </c>
      <c r="B9" t="s">
        <v>1543</v>
      </c>
      <c r="C9" t="s">
        <v>1749</v>
      </c>
      <c r="D9" t="s">
        <v>1750</v>
      </c>
      <c r="E9" t="s">
        <v>1751</v>
      </c>
      <c r="F9" t="s">
        <v>1752</v>
      </c>
    </row>
    <row r="10">
      <c r="A10" s="5" t="s">
        <v>354</v>
      </c>
      <c r="B10" t="s">
        <v>1548</v>
      </c>
      <c r="C10" t="s">
        <v>1753</v>
      </c>
      <c r="D10" t="s">
        <v>1754</v>
      </c>
      <c r="E10" t="s">
        <v>1755</v>
      </c>
      <c r="F10" t="s">
        <v>1756</v>
      </c>
    </row>
    <row r="11">
      <c r="A11" s="5" t="s">
        <v>354</v>
      </c>
      <c r="B11" t="s">
        <v>1553</v>
      </c>
      <c r="C11" t="s">
        <v>1757</v>
      </c>
      <c r="D11" t="s">
        <v>1758</v>
      </c>
      <c r="E11" t="s">
        <v>1759</v>
      </c>
      <c r="F11" t="s">
        <v>1760</v>
      </c>
    </row>
    <row r="12">
      <c r="A12" s="5" t="s">
        <v>354</v>
      </c>
      <c r="B12" t="s">
        <v>1558</v>
      </c>
      <c r="C12" t="s">
        <v>1761</v>
      </c>
      <c r="D12" t="s">
        <v>1762</v>
      </c>
      <c r="E12" t="s">
        <v>1763</v>
      </c>
      <c r="F12" t="s">
        <v>1764</v>
      </c>
    </row>
    <row r="13">
      <c r="A13" s="5" t="s">
        <v>354</v>
      </c>
      <c r="B13" t="s">
        <v>1563</v>
      </c>
      <c r="C13" t="s">
        <v>1765</v>
      </c>
      <c r="D13" t="s">
        <v>1766</v>
      </c>
      <c r="E13" t="s">
        <v>1767</v>
      </c>
      <c r="F13" t="s">
        <v>1768</v>
      </c>
    </row>
    <row r="14">
      <c r="A14" s="5" t="s">
        <v>354</v>
      </c>
      <c r="B14" t="s">
        <v>1568</v>
      </c>
      <c r="C14" t="s">
        <v>1769</v>
      </c>
      <c r="D14" t="s">
        <v>1770</v>
      </c>
      <c r="E14" t="s">
        <v>1771</v>
      </c>
      <c r="F14" t="s">
        <v>1772</v>
      </c>
    </row>
    <row r="15">
      <c r="A15" s="5" t="s">
        <v>354</v>
      </c>
      <c r="B15" t="s">
        <v>1573</v>
      </c>
      <c r="C15" t="s">
        <v>1773</v>
      </c>
      <c r="D15" t="s">
        <v>1774</v>
      </c>
      <c r="E15" t="s">
        <v>1775</v>
      </c>
      <c r="F15" t="s">
        <v>1776</v>
      </c>
    </row>
    <row r="16">
      <c r="A16" s="5" t="s">
        <v>354</v>
      </c>
      <c r="B16" t="s">
        <v>1578</v>
      </c>
      <c r="C16" t="s">
        <v>1777</v>
      </c>
      <c r="D16" t="s">
        <v>1778</v>
      </c>
      <c r="E16" t="s">
        <v>1779</v>
      </c>
      <c r="F16" t="s">
        <v>1780</v>
      </c>
    </row>
    <row r="17">
      <c r="A17" s="5" t="s">
        <v>354</v>
      </c>
      <c r="B17" t="s">
        <v>1583</v>
      </c>
      <c r="C17" t="s">
        <v>1781</v>
      </c>
      <c r="D17" t="s">
        <v>1782</v>
      </c>
      <c r="E17" t="s">
        <v>1783</v>
      </c>
      <c r="F17" t="s">
        <v>1784</v>
      </c>
    </row>
    <row r="18">
      <c r="A18" s="5" t="s">
        <v>354</v>
      </c>
      <c r="B18" t="s">
        <v>1588</v>
      </c>
      <c r="C18" t="s">
        <v>1785</v>
      </c>
      <c r="D18" t="s">
        <v>1786</v>
      </c>
      <c r="E18" t="s">
        <v>1787</v>
      </c>
      <c r="F18" t="s">
        <v>1788</v>
      </c>
    </row>
    <row r="19">
      <c r="A19" s="5" t="s">
        <v>354</v>
      </c>
      <c r="B19" t="s">
        <v>1593</v>
      </c>
      <c r="C19" t="s">
        <v>1789</v>
      </c>
      <c r="D19" t="s">
        <v>1790</v>
      </c>
      <c r="E19" t="s">
        <v>1791</v>
      </c>
      <c r="F19" t="s">
        <v>1792</v>
      </c>
    </row>
    <row r="20">
      <c r="A20" s="5" t="s">
        <v>354</v>
      </c>
      <c r="B20" t="s">
        <v>1597</v>
      </c>
      <c r="C20" t="s">
        <v>1793</v>
      </c>
      <c r="D20" t="s">
        <v>1794</v>
      </c>
      <c r="E20" t="s">
        <v>1795</v>
      </c>
      <c r="F20" t="s">
        <v>1796</v>
      </c>
    </row>
    <row r="21">
      <c r="A21" s="5" t="s">
        <v>354</v>
      </c>
      <c r="B21" t="s">
        <v>1601</v>
      </c>
      <c r="C21" t="s">
        <v>1797</v>
      </c>
      <c r="D21" t="s">
        <v>1798</v>
      </c>
      <c r="E21" t="s">
        <v>1799</v>
      </c>
      <c r="F21" t="s">
        <v>1800</v>
      </c>
    </row>
    <row r="22">
      <c r="A22" s="5" t="s">
        <v>354</v>
      </c>
      <c r="B22" t="s">
        <v>1606</v>
      </c>
      <c r="C22" t="s">
        <v>1801</v>
      </c>
      <c r="D22" t="s">
        <v>1802</v>
      </c>
      <c r="E22" t="s">
        <v>1803</v>
      </c>
      <c r="F22" t="s">
        <v>1804</v>
      </c>
    </row>
    <row r="23">
      <c r="A23" s="5" t="s">
        <v>354</v>
      </c>
      <c r="B23" t="s">
        <v>1611</v>
      </c>
      <c r="C23" t="s">
        <v>1805</v>
      </c>
      <c r="D23" t="s">
        <v>1806</v>
      </c>
      <c r="E23" t="s">
        <v>1807</v>
      </c>
      <c r="F23" t="s">
        <v>1808</v>
      </c>
    </row>
    <row r="24">
      <c r="A24" s="5" t="s">
        <v>354</v>
      </c>
      <c r="B24" t="s">
        <v>1616</v>
      </c>
      <c r="C24" t="s">
        <v>1809</v>
      </c>
      <c r="D24" t="s">
        <v>1810</v>
      </c>
      <c r="E24" t="s">
        <v>1811</v>
      </c>
      <c r="F24" t="s">
        <v>1812</v>
      </c>
    </row>
    <row r="25">
      <c r="A25" s="5" t="s">
        <v>354</v>
      </c>
      <c r="B25" t="s">
        <v>1621</v>
      </c>
      <c r="C25" t="s">
        <v>1813</v>
      </c>
      <c r="D25" t="s">
        <v>1814</v>
      </c>
      <c r="E25" t="s">
        <v>1815</v>
      </c>
      <c r="F25" t="s">
        <v>1802</v>
      </c>
    </row>
    <row r="26">
      <c r="A26" s="5" t="s">
        <v>354</v>
      </c>
      <c r="B26" t="s">
        <v>1626</v>
      </c>
      <c r="C26" t="s">
        <v>1816</v>
      </c>
      <c r="D26" t="s">
        <v>1817</v>
      </c>
      <c r="E26" t="s">
        <v>1818</v>
      </c>
      <c r="F26" t="s">
        <v>1819</v>
      </c>
    </row>
    <row r="27">
      <c r="A27" s="5" t="s">
        <v>354</v>
      </c>
      <c r="B27" t="s">
        <v>1631</v>
      </c>
      <c r="C27" t="s">
        <v>1820</v>
      </c>
      <c r="D27" t="s">
        <v>1821</v>
      </c>
      <c r="E27" t="s">
        <v>1822</v>
      </c>
      <c r="F27" t="s">
        <v>1823</v>
      </c>
    </row>
    <row r="28">
      <c r="A28" s="5" t="s">
        <v>354</v>
      </c>
      <c r="B28" t="s">
        <v>1636</v>
      </c>
      <c r="C28" t="s">
        <v>1824</v>
      </c>
      <c r="D28" t="s">
        <v>1825</v>
      </c>
      <c r="E28" t="s">
        <v>1826</v>
      </c>
      <c r="F28" t="s">
        <v>1827</v>
      </c>
    </row>
    <row r="29">
      <c r="A29" s="5" t="s">
        <v>354</v>
      </c>
      <c r="B29" t="s">
        <v>1641</v>
      </c>
      <c r="C29" t="s">
        <v>1828</v>
      </c>
      <c r="D29" t="s">
        <v>1829</v>
      </c>
      <c r="E29" t="s">
        <v>1830</v>
      </c>
      <c r="F29" t="s">
        <v>1831</v>
      </c>
    </row>
    <row r="30">
      <c r="A30" s="5" t="s">
        <v>354</v>
      </c>
      <c r="B30" t="s">
        <v>1646</v>
      </c>
      <c r="C30" t="s">
        <v>1832</v>
      </c>
      <c r="D30" t="s">
        <v>1833</v>
      </c>
      <c r="E30" t="s">
        <v>1834</v>
      </c>
      <c r="F30" t="s">
        <v>1835</v>
      </c>
    </row>
    <row r="31">
      <c r="A31" s="5" t="s">
        <v>354</v>
      </c>
      <c r="B31" t="s">
        <v>1651</v>
      </c>
      <c r="C31" t="s">
        <v>1836</v>
      </c>
      <c r="D31" t="s">
        <v>1837</v>
      </c>
      <c r="E31" t="s">
        <v>1838</v>
      </c>
      <c r="F31" t="s">
        <v>1839</v>
      </c>
    </row>
    <row r="32">
      <c r="A32" s="5" t="s">
        <v>354</v>
      </c>
      <c r="B32" t="s">
        <v>1656</v>
      </c>
      <c r="C32" t="s">
        <v>1840</v>
      </c>
      <c r="D32" t="s">
        <v>1841</v>
      </c>
      <c r="E32" t="s">
        <v>1842</v>
      </c>
      <c r="F32" t="s">
        <v>1843</v>
      </c>
    </row>
    <row r="33">
      <c r="A33" s="5" t="s">
        <v>354</v>
      </c>
      <c r="B33" t="s">
        <v>1661</v>
      </c>
      <c r="C33" t="s">
        <v>1844</v>
      </c>
      <c r="D33" t="s">
        <v>1845</v>
      </c>
      <c r="E33" t="s">
        <v>1846</v>
      </c>
      <c r="F33" t="s">
        <v>1847</v>
      </c>
    </row>
    <row r="34">
      <c r="A34" s="5" t="s">
        <v>354</v>
      </c>
      <c r="B34" t="s">
        <v>1666</v>
      </c>
      <c r="C34" t="s">
        <v>1848</v>
      </c>
      <c r="D34" t="s">
        <v>1849</v>
      </c>
      <c r="E34" t="s">
        <v>1850</v>
      </c>
      <c r="F34" t="s">
        <v>1851</v>
      </c>
    </row>
    <row r="35">
      <c r="A35" s="5" t="s">
        <v>354</v>
      </c>
      <c r="B35" t="s">
        <v>1671</v>
      </c>
      <c r="C35" t="s">
        <v>1852</v>
      </c>
      <c r="D35" t="s">
        <v>1853</v>
      </c>
      <c r="E35" t="s">
        <v>1854</v>
      </c>
      <c r="F35" t="s">
        <v>1855</v>
      </c>
    </row>
    <row r="36">
      <c r="A36" s="5" t="s">
        <v>354</v>
      </c>
      <c r="B36" t="s">
        <v>1676</v>
      </c>
      <c r="C36" t="s">
        <v>1856</v>
      </c>
      <c r="D36" t="s">
        <v>1857</v>
      </c>
      <c r="E36" t="s">
        <v>1858</v>
      </c>
      <c r="F36" t="s">
        <v>1859</v>
      </c>
    </row>
    <row r="37">
      <c r="A37" s="5" t="s">
        <v>354</v>
      </c>
      <c r="B37" t="s">
        <v>1677</v>
      </c>
      <c r="C37" t="s">
        <v>1860</v>
      </c>
      <c r="D37" t="s">
        <v>1861</v>
      </c>
      <c r="E37" t="s">
        <v>1862</v>
      </c>
      <c r="F37" t="s">
        <v>1863</v>
      </c>
    </row>
    <row r="38">
      <c r="A38" s="5" t="s">
        <v>354</v>
      </c>
      <c r="B38" t="s">
        <v>1682</v>
      </c>
      <c r="C38" t="s">
        <v>1864</v>
      </c>
      <c r="D38" t="s">
        <v>1865</v>
      </c>
      <c r="E38" t="s">
        <v>1866</v>
      </c>
      <c r="F38" t="s">
        <v>1867</v>
      </c>
    </row>
    <row r="39">
      <c r="A39" s="5" t="s">
        <v>354</v>
      </c>
      <c r="B39" t="s">
        <v>1687</v>
      </c>
      <c r="C39" t="s">
        <v>1868</v>
      </c>
      <c r="D39" t="s">
        <v>1869</v>
      </c>
      <c r="E39" t="s">
        <v>1870</v>
      </c>
      <c r="F39" t="s">
        <v>1737</v>
      </c>
    </row>
    <row r="40">
      <c r="A40" s="5" t="s">
        <v>354</v>
      </c>
      <c r="B40" t="s">
        <v>1692</v>
      </c>
      <c r="C40" t="s">
        <v>1871</v>
      </c>
      <c r="D40" t="s">
        <v>1872</v>
      </c>
      <c r="E40" t="s">
        <v>1873</v>
      </c>
      <c r="F40" t="s">
        <v>1874</v>
      </c>
    </row>
    <row r="41">
      <c r="A41" s="5" t="s">
        <v>354</v>
      </c>
      <c r="B41" t="s">
        <v>1697</v>
      </c>
      <c r="C41" t="s">
        <v>1875</v>
      </c>
      <c r="D41" t="s">
        <v>1876</v>
      </c>
      <c r="E41" t="s">
        <v>1877</v>
      </c>
      <c r="F41" t="s">
        <v>1878</v>
      </c>
    </row>
    <row r="42">
      <c r="A42" s="5" t="s">
        <v>354</v>
      </c>
      <c r="B42" t="s">
        <v>1702</v>
      </c>
      <c r="C42" t="s">
        <v>1879</v>
      </c>
      <c r="D42" t="s">
        <v>1802</v>
      </c>
      <c r="E42" t="s">
        <v>1880</v>
      </c>
      <c r="F42" t="s">
        <v>1881</v>
      </c>
    </row>
    <row r="43">
      <c r="A43" s="5" t="s">
        <v>354</v>
      </c>
      <c r="B43" t="s">
        <v>1707</v>
      </c>
      <c r="C43" t="s">
        <v>1882</v>
      </c>
      <c r="D43" t="s">
        <v>1883</v>
      </c>
      <c r="E43" t="s">
        <v>1884</v>
      </c>
      <c r="F43" t="s">
        <v>1885</v>
      </c>
    </row>
    <row r="44">
      <c r="A44" s="5" t="s">
        <v>354</v>
      </c>
      <c r="B44" t="s">
        <v>1712</v>
      </c>
      <c r="C44" t="s">
        <v>1886</v>
      </c>
      <c r="D44" t="s">
        <v>1887</v>
      </c>
      <c r="E44" t="s">
        <v>1888</v>
      </c>
      <c r="F44" t="s">
        <v>1889</v>
      </c>
    </row>
    <row r="45">
      <c r="A45" s="5" t="s">
        <v>354</v>
      </c>
      <c r="B45" t="s">
        <v>1717</v>
      </c>
      <c r="C45" t="s">
        <v>1890</v>
      </c>
      <c r="D45" t="s">
        <v>1891</v>
      </c>
      <c r="E45" t="s">
        <v>1892</v>
      </c>
      <c r="F45" t="s">
        <v>1893</v>
      </c>
    </row>
    <row r="46">
      <c r="A46" s="5" t="s">
        <v>354</v>
      </c>
      <c r="B46" t="s">
        <v>1722</v>
      </c>
      <c r="C46" t="s">
        <v>1894</v>
      </c>
      <c r="D46" t="s">
        <v>1895</v>
      </c>
      <c r="E46" t="s">
        <v>1896</v>
      </c>
      <c r="F46" t="s">
        <v>1897</v>
      </c>
    </row>
    <row r="47">
      <c r="A47" s="5" t="s">
        <v>354</v>
      </c>
      <c r="B47" t="s">
        <v>1727</v>
      </c>
      <c r="C47" t="s">
        <v>1898</v>
      </c>
      <c r="D47" t="s">
        <v>1899</v>
      </c>
      <c r="E47" t="s">
        <v>1900</v>
      </c>
      <c r="F47" t="s">
        <v>1901</v>
      </c>
    </row>
    <row r="48">
      <c r="A48" s="5" t="s">
        <v>354</v>
      </c>
      <c r="B48" t="s">
        <v>497</v>
      </c>
      <c r="C48" t="s">
        <v>964</v>
      </c>
      <c r="D48" t="s">
        <v>1198</v>
      </c>
      <c r="E48" t="s">
        <v>621</v>
      </c>
      <c r="F48" t="s">
        <v>1080</v>
      </c>
    </row>
    <row r="50">
      <c r="A50" t="s">
        <v>371</v>
      </c>
    </row>
    <row r="51">
      <c r="A51" t="s">
        <v>372</v>
      </c>
    </row>
    <row r="52">
      <c r="A52" t="s">
        <v>528</v>
      </c>
    </row>
    <row r="53">
      <c r="A53" t="s">
        <v>354</v>
      </c>
    </row>
    <row r="54">
      <c r="A54" t="s">
        <v>373</v>
      </c>
    </row>
    <row r="55">
      <c r="A55" t="s">
        <v>374</v>
      </c>
    </row>
    <row r="56">
      <c r="A56" t="s">
        <v>531</v>
      </c>
    </row>
    <row r="57">
      <c r="A57" t="s">
        <v>1732</v>
      </c>
    </row>
    <row r="58">
      <c r="A58" t="s">
        <v>354</v>
      </c>
    </row>
    <row r="59">
      <c r="A59" t="s">
        <v>376</v>
      </c>
    </row>
    <row r="60">
      <c r="A60" t="s">
        <v>1733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38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98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355</v>
      </c>
      <c r="D4" s="2" t="s">
        <v>356</v>
      </c>
      <c r="E4" s="2" t="s">
        <v>1525</v>
      </c>
      <c r="F4" s="2" t="s">
        <v>1526</v>
      </c>
    </row>
    <row r="5">
      <c r="A5" s="5" t="s">
        <v>354</v>
      </c>
      <c r="B5" t="s">
        <v>1527</v>
      </c>
      <c r="C5" t="s">
        <v>1902</v>
      </c>
      <c r="D5" t="s">
        <v>1903</v>
      </c>
      <c r="E5" t="s">
        <v>1904</v>
      </c>
      <c r="F5" t="s">
        <v>1905</v>
      </c>
    </row>
    <row r="6">
      <c r="A6" s="5" t="s">
        <v>354</v>
      </c>
      <c r="B6" t="s">
        <v>1532</v>
      </c>
      <c r="C6" t="s">
        <v>395</v>
      </c>
      <c r="D6" t="s">
        <v>395</v>
      </c>
      <c r="E6" t="s">
        <v>395</v>
      </c>
      <c r="F6" t="s">
        <v>395</v>
      </c>
    </row>
    <row r="7">
      <c r="A7" s="5" t="s">
        <v>354</v>
      </c>
      <c r="B7" t="s">
        <v>1533</v>
      </c>
      <c r="C7" t="s">
        <v>1906</v>
      </c>
      <c r="D7" t="s">
        <v>1907</v>
      </c>
      <c r="E7" t="s">
        <v>1908</v>
      </c>
      <c r="F7" t="s">
        <v>1909</v>
      </c>
    </row>
    <row r="8">
      <c r="A8" s="5" t="s">
        <v>354</v>
      </c>
      <c r="B8" t="s">
        <v>1538</v>
      </c>
      <c r="C8" t="s">
        <v>1910</v>
      </c>
      <c r="D8" t="s">
        <v>1911</v>
      </c>
      <c r="E8" t="s">
        <v>1912</v>
      </c>
      <c r="F8" t="s">
        <v>1913</v>
      </c>
    </row>
    <row r="9">
      <c r="A9" s="5" t="s">
        <v>354</v>
      </c>
      <c r="B9" t="s">
        <v>1543</v>
      </c>
      <c r="C9" t="s">
        <v>1914</v>
      </c>
      <c r="D9" t="s">
        <v>395</v>
      </c>
      <c r="E9" t="s">
        <v>1915</v>
      </c>
      <c r="F9" t="s">
        <v>1916</v>
      </c>
    </row>
    <row r="10">
      <c r="A10" s="5" t="s">
        <v>354</v>
      </c>
      <c r="B10" t="s">
        <v>1548</v>
      </c>
      <c r="C10" t="s">
        <v>1917</v>
      </c>
      <c r="D10" t="s">
        <v>1918</v>
      </c>
      <c r="E10" t="s">
        <v>1919</v>
      </c>
      <c r="F10" t="s">
        <v>1920</v>
      </c>
    </row>
    <row r="11">
      <c r="A11" s="5" t="s">
        <v>354</v>
      </c>
      <c r="B11" t="s">
        <v>1553</v>
      </c>
      <c r="C11" t="s">
        <v>1921</v>
      </c>
      <c r="D11" t="s">
        <v>1922</v>
      </c>
      <c r="E11" t="s">
        <v>1923</v>
      </c>
      <c r="F11" t="s">
        <v>1924</v>
      </c>
    </row>
    <row r="12">
      <c r="A12" s="5" t="s">
        <v>354</v>
      </c>
      <c r="B12" t="s">
        <v>1558</v>
      </c>
      <c r="C12" t="s">
        <v>1925</v>
      </c>
      <c r="D12" t="s">
        <v>1926</v>
      </c>
      <c r="E12" t="s">
        <v>1927</v>
      </c>
      <c r="F12" t="s">
        <v>1928</v>
      </c>
    </row>
    <row r="13">
      <c r="A13" s="5" t="s">
        <v>354</v>
      </c>
      <c r="B13" t="s">
        <v>1563</v>
      </c>
      <c r="C13" t="s">
        <v>1929</v>
      </c>
      <c r="D13" t="s">
        <v>1930</v>
      </c>
      <c r="E13" t="s">
        <v>1931</v>
      </c>
      <c r="F13" t="s">
        <v>1932</v>
      </c>
    </row>
    <row r="14">
      <c r="A14" s="5" t="s">
        <v>354</v>
      </c>
      <c r="B14" t="s">
        <v>1568</v>
      </c>
      <c r="C14" t="s">
        <v>1933</v>
      </c>
      <c r="D14" t="s">
        <v>1934</v>
      </c>
      <c r="E14" t="s">
        <v>1935</v>
      </c>
      <c r="F14" t="s">
        <v>1936</v>
      </c>
    </row>
    <row r="15">
      <c r="A15" s="5" t="s">
        <v>354</v>
      </c>
      <c r="B15" t="s">
        <v>1573</v>
      </c>
      <c r="C15" t="s">
        <v>1937</v>
      </c>
      <c r="D15" t="s">
        <v>1938</v>
      </c>
      <c r="E15" t="s">
        <v>1939</v>
      </c>
      <c r="F15" t="s">
        <v>1940</v>
      </c>
    </row>
    <row r="16">
      <c r="A16" s="5" t="s">
        <v>354</v>
      </c>
      <c r="B16" t="s">
        <v>1578</v>
      </c>
      <c r="C16" t="s">
        <v>1941</v>
      </c>
      <c r="D16" t="s">
        <v>1942</v>
      </c>
      <c r="E16" t="s">
        <v>1943</v>
      </c>
      <c r="F16" t="s">
        <v>1944</v>
      </c>
    </row>
    <row r="17">
      <c r="A17" s="5" t="s">
        <v>354</v>
      </c>
      <c r="B17" t="s">
        <v>1583</v>
      </c>
      <c r="C17" t="s">
        <v>1945</v>
      </c>
      <c r="D17" t="s">
        <v>1946</v>
      </c>
      <c r="E17" t="s">
        <v>1947</v>
      </c>
      <c r="F17" t="s">
        <v>1948</v>
      </c>
    </row>
    <row r="18">
      <c r="A18" s="5" t="s">
        <v>354</v>
      </c>
      <c r="B18" t="s">
        <v>1588</v>
      </c>
      <c r="C18" t="s">
        <v>1949</v>
      </c>
      <c r="D18" t="s">
        <v>1950</v>
      </c>
      <c r="E18" t="s">
        <v>1951</v>
      </c>
      <c r="F18" t="s">
        <v>1952</v>
      </c>
    </row>
    <row r="19">
      <c r="A19" s="5" t="s">
        <v>354</v>
      </c>
      <c r="B19" t="s">
        <v>1593</v>
      </c>
      <c r="C19" t="s">
        <v>1953</v>
      </c>
      <c r="D19" t="s">
        <v>1954</v>
      </c>
      <c r="E19" t="s">
        <v>1955</v>
      </c>
      <c r="F19" t="s">
        <v>1956</v>
      </c>
    </row>
    <row r="20">
      <c r="A20" s="5" t="s">
        <v>354</v>
      </c>
      <c r="B20" t="s">
        <v>1597</v>
      </c>
      <c r="C20" t="s">
        <v>1957</v>
      </c>
      <c r="D20" t="s">
        <v>1958</v>
      </c>
      <c r="E20" t="s">
        <v>1959</v>
      </c>
      <c r="F20" t="s">
        <v>1960</v>
      </c>
    </row>
    <row r="21">
      <c r="A21" s="5" t="s">
        <v>354</v>
      </c>
      <c r="B21" t="s">
        <v>1601</v>
      </c>
      <c r="C21" t="s">
        <v>1961</v>
      </c>
      <c r="D21" t="s">
        <v>1962</v>
      </c>
      <c r="E21" t="s">
        <v>1963</v>
      </c>
      <c r="F21" t="s">
        <v>1964</v>
      </c>
    </row>
    <row r="22">
      <c r="A22" s="5" t="s">
        <v>354</v>
      </c>
      <c r="B22" t="s">
        <v>1606</v>
      </c>
      <c r="C22" t="s">
        <v>1965</v>
      </c>
      <c r="D22" t="s">
        <v>1966</v>
      </c>
      <c r="E22" t="s">
        <v>1967</v>
      </c>
      <c r="F22" t="s">
        <v>1968</v>
      </c>
    </row>
    <row r="23">
      <c r="A23" s="5" t="s">
        <v>354</v>
      </c>
      <c r="B23" t="s">
        <v>1611</v>
      </c>
      <c r="C23" t="s">
        <v>1969</v>
      </c>
      <c r="D23" t="s">
        <v>1970</v>
      </c>
      <c r="E23" t="s">
        <v>1971</v>
      </c>
      <c r="F23" t="s">
        <v>1972</v>
      </c>
    </row>
    <row r="24">
      <c r="A24" s="5" t="s">
        <v>354</v>
      </c>
      <c r="B24" t="s">
        <v>1616</v>
      </c>
      <c r="C24" t="s">
        <v>1973</v>
      </c>
      <c r="D24" t="s">
        <v>1974</v>
      </c>
      <c r="E24" t="s">
        <v>1975</v>
      </c>
      <c r="F24" t="s">
        <v>1976</v>
      </c>
    </row>
    <row r="25">
      <c r="A25" s="5" t="s">
        <v>354</v>
      </c>
      <c r="B25" t="s">
        <v>1621</v>
      </c>
      <c r="C25" t="s">
        <v>1977</v>
      </c>
      <c r="D25" t="s">
        <v>1978</v>
      </c>
      <c r="E25" t="s">
        <v>1979</v>
      </c>
      <c r="F25" t="s">
        <v>1980</v>
      </c>
    </row>
    <row r="26">
      <c r="A26" s="5" t="s">
        <v>354</v>
      </c>
      <c r="B26" t="s">
        <v>1626</v>
      </c>
      <c r="C26" t="s">
        <v>1981</v>
      </c>
      <c r="D26" t="s">
        <v>1982</v>
      </c>
      <c r="E26" t="s">
        <v>1983</v>
      </c>
      <c r="F26" t="s">
        <v>1984</v>
      </c>
    </row>
    <row r="27">
      <c r="A27" s="5" t="s">
        <v>354</v>
      </c>
      <c r="B27" t="s">
        <v>1631</v>
      </c>
      <c r="C27" t="s">
        <v>1985</v>
      </c>
      <c r="D27" t="s">
        <v>1986</v>
      </c>
      <c r="E27" t="s">
        <v>1987</v>
      </c>
      <c r="F27" t="s">
        <v>1988</v>
      </c>
    </row>
    <row r="28">
      <c r="A28" s="5" t="s">
        <v>354</v>
      </c>
      <c r="B28" t="s">
        <v>1636</v>
      </c>
      <c r="C28" t="s">
        <v>1989</v>
      </c>
      <c r="D28" t="s">
        <v>1990</v>
      </c>
      <c r="E28" t="s">
        <v>1991</v>
      </c>
      <c r="F28" t="s">
        <v>1992</v>
      </c>
    </row>
    <row r="29">
      <c r="A29" s="5" t="s">
        <v>354</v>
      </c>
      <c r="B29" t="s">
        <v>1641</v>
      </c>
      <c r="C29" t="s">
        <v>1993</v>
      </c>
      <c r="D29" t="s">
        <v>1994</v>
      </c>
      <c r="E29" t="s">
        <v>1995</v>
      </c>
      <c r="F29" t="s">
        <v>1996</v>
      </c>
    </row>
    <row r="30">
      <c r="A30" s="5" t="s">
        <v>354</v>
      </c>
      <c r="B30" t="s">
        <v>1646</v>
      </c>
      <c r="C30" t="s">
        <v>1997</v>
      </c>
      <c r="D30" t="s">
        <v>1998</v>
      </c>
      <c r="E30" t="s">
        <v>1999</v>
      </c>
      <c r="F30" t="s">
        <v>2000</v>
      </c>
    </row>
    <row r="31">
      <c r="A31" s="5" t="s">
        <v>354</v>
      </c>
      <c r="B31" t="s">
        <v>1651</v>
      </c>
      <c r="C31" t="s">
        <v>2001</v>
      </c>
      <c r="D31" t="s">
        <v>2002</v>
      </c>
      <c r="E31" t="s">
        <v>2003</v>
      </c>
      <c r="F31" t="s">
        <v>2004</v>
      </c>
    </row>
    <row r="32">
      <c r="A32" s="5" t="s">
        <v>354</v>
      </c>
      <c r="B32" t="s">
        <v>1656</v>
      </c>
      <c r="C32" t="s">
        <v>2005</v>
      </c>
      <c r="D32" t="s">
        <v>2006</v>
      </c>
      <c r="E32" t="s">
        <v>2007</v>
      </c>
      <c r="F32" t="s">
        <v>2008</v>
      </c>
    </row>
    <row r="33">
      <c r="A33" s="5" t="s">
        <v>354</v>
      </c>
      <c r="B33" t="s">
        <v>1661</v>
      </c>
      <c r="C33" t="s">
        <v>2009</v>
      </c>
      <c r="D33" t="s">
        <v>2010</v>
      </c>
      <c r="E33" t="s">
        <v>1619</v>
      </c>
      <c r="F33" t="s">
        <v>2011</v>
      </c>
    </row>
    <row r="34">
      <c r="A34" s="5" t="s">
        <v>354</v>
      </c>
      <c r="B34" t="s">
        <v>1666</v>
      </c>
      <c r="C34" t="s">
        <v>2012</v>
      </c>
      <c r="D34" t="s">
        <v>2013</v>
      </c>
      <c r="E34" t="s">
        <v>2014</v>
      </c>
      <c r="F34" t="s">
        <v>2015</v>
      </c>
    </row>
    <row r="35">
      <c r="A35" s="5" t="s">
        <v>354</v>
      </c>
      <c r="B35" t="s">
        <v>1671</v>
      </c>
      <c r="C35" t="s">
        <v>2016</v>
      </c>
      <c r="D35" t="s">
        <v>2017</v>
      </c>
      <c r="E35" t="s">
        <v>2018</v>
      </c>
      <c r="F35" t="s">
        <v>2019</v>
      </c>
    </row>
    <row r="36">
      <c r="A36" s="5" t="s">
        <v>354</v>
      </c>
      <c r="B36" t="s">
        <v>1676</v>
      </c>
      <c r="C36" t="s">
        <v>2020</v>
      </c>
      <c r="D36" t="s">
        <v>2021</v>
      </c>
      <c r="E36" t="s">
        <v>2022</v>
      </c>
      <c r="F36" t="s">
        <v>2023</v>
      </c>
    </row>
    <row r="37">
      <c r="A37" s="5" t="s">
        <v>354</v>
      </c>
      <c r="B37" t="s">
        <v>1677</v>
      </c>
      <c r="C37" t="s">
        <v>2024</v>
      </c>
      <c r="D37" t="s">
        <v>2025</v>
      </c>
      <c r="E37" t="s">
        <v>2026</v>
      </c>
      <c r="F37" t="s">
        <v>2027</v>
      </c>
    </row>
    <row r="38">
      <c r="A38" s="5" t="s">
        <v>354</v>
      </c>
      <c r="B38" t="s">
        <v>1682</v>
      </c>
      <c r="C38" t="s">
        <v>2028</v>
      </c>
      <c r="D38" t="s">
        <v>2029</v>
      </c>
      <c r="E38" t="s">
        <v>2030</v>
      </c>
      <c r="F38" t="s">
        <v>2031</v>
      </c>
    </row>
    <row r="39">
      <c r="A39" s="5" t="s">
        <v>354</v>
      </c>
      <c r="B39" t="s">
        <v>1687</v>
      </c>
      <c r="C39" t="s">
        <v>2032</v>
      </c>
      <c r="D39" t="s">
        <v>2033</v>
      </c>
      <c r="E39" t="s">
        <v>2034</v>
      </c>
      <c r="F39" t="s">
        <v>2035</v>
      </c>
    </row>
    <row r="40">
      <c r="A40" s="5" t="s">
        <v>354</v>
      </c>
      <c r="B40" t="s">
        <v>1692</v>
      </c>
      <c r="C40" t="s">
        <v>2036</v>
      </c>
      <c r="D40" t="s">
        <v>2037</v>
      </c>
      <c r="E40" t="s">
        <v>2038</v>
      </c>
      <c r="F40" t="s">
        <v>2039</v>
      </c>
    </row>
    <row r="41">
      <c r="A41" s="5" t="s">
        <v>354</v>
      </c>
      <c r="B41" t="s">
        <v>1697</v>
      </c>
      <c r="C41" t="s">
        <v>2040</v>
      </c>
      <c r="D41" t="s">
        <v>2041</v>
      </c>
      <c r="E41" t="s">
        <v>2042</v>
      </c>
      <c r="F41" t="s">
        <v>2043</v>
      </c>
    </row>
    <row r="42">
      <c r="A42" s="5" t="s">
        <v>354</v>
      </c>
      <c r="B42" t="s">
        <v>1702</v>
      </c>
      <c r="C42" t="s">
        <v>2044</v>
      </c>
      <c r="D42" t="s">
        <v>2045</v>
      </c>
      <c r="E42" t="s">
        <v>2046</v>
      </c>
      <c r="F42" t="s">
        <v>2047</v>
      </c>
    </row>
    <row r="43">
      <c r="A43" s="5" t="s">
        <v>354</v>
      </c>
      <c r="B43" t="s">
        <v>1707</v>
      </c>
      <c r="C43" t="s">
        <v>2048</v>
      </c>
      <c r="D43" t="s">
        <v>2049</v>
      </c>
      <c r="E43" t="s">
        <v>2050</v>
      </c>
      <c r="F43" t="s">
        <v>2051</v>
      </c>
    </row>
    <row r="44">
      <c r="A44" s="5" t="s">
        <v>354</v>
      </c>
      <c r="B44" t="s">
        <v>1712</v>
      </c>
      <c r="C44" t="s">
        <v>2052</v>
      </c>
      <c r="D44" t="s">
        <v>2053</v>
      </c>
      <c r="E44" t="s">
        <v>2054</v>
      </c>
      <c r="F44" t="s">
        <v>2055</v>
      </c>
    </row>
    <row r="45">
      <c r="A45" s="5" t="s">
        <v>354</v>
      </c>
      <c r="B45" t="s">
        <v>1717</v>
      </c>
      <c r="C45" t="s">
        <v>2056</v>
      </c>
      <c r="D45" t="s">
        <v>2057</v>
      </c>
      <c r="E45" t="s">
        <v>2058</v>
      </c>
      <c r="F45" t="s">
        <v>2059</v>
      </c>
    </row>
    <row r="46">
      <c r="A46" s="5" t="s">
        <v>354</v>
      </c>
      <c r="B46" t="s">
        <v>1722</v>
      </c>
      <c r="C46" t="s">
        <v>2060</v>
      </c>
      <c r="D46" t="s">
        <v>2061</v>
      </c>
      <c r="E46" t="s">
        <v>2062</v>
      </c>
      <c r="F46" t="s">
        <v>2063</v>
      </c>
    </row>
    <row r="47">
      <c r="A47" s="5" t="s">
        <v>354</v>
      </c>
      <c r="B47" t="s">
        <v>1727</v>
      </c>
      <c r="C47" t="s">
        <v>2064</v>
      </c>
      <c r="D47" t="s">
        <v>2065</v>
      </c>
      <c r="E47" t="s">
        <v>2066</v>
      </c>
      <c r="F47" t="s">
        <v>2067</v>
      </c>
    </row>
    <row r="48">
      <c r="A48" s="5" t="s">
        <v>354</v>
      </c>
      <c r="B48" t="s">
        <v>497</v>
      </c>
      <c r="C48" t="s">
        <v>892</v>
      </c>
      <c r="D48" t="s">
        <v>1062</v>
      </c>
      <c r="E48" t="s">
        <v>894</v>
      </c>
      <c r="F48" t="s">
        <v>1059</v>
      </c>
    </row>
    <row r="50">
      <c r="A50" t="s">
        <v>371</v>
      </c>
    </row>
    <row r="51">
      <c r="A51" t="s">
        <v>372</v>
      </c>
    </row>
    <row r="52">
      <c r="A52" t="s">
        <v>528</v>
      </c>
    </row>
    <row r="53">
      <c r="A53" t="s">
        <v>354</v>
      </c>
    </row>
    <row r="54">
      <c r="A54" t="s">
        <v>373</v>
      </c>
    </row>
    <row r="55">
      <c r="A55" t="s">
        <v>374</v>
      </c>
    </row>
    <row r="56">
      <c r="A56" t="s">
        <v>531</v>
      </c>
    </row>
    <row r="57">
      <c r="A57" t="s">
        <v>2068</v>
      </c>
    </row>
    <row r="58">
      <c r="A58" t="s">
        <v>354</v>
      </c>
    </row>
    <row r="59">
      <c r="A59" t="s">
        <v>376</v>
      </c>
    </row>
    <row r="60">
      <c r="A60" t="s">
        <v>1733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38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100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355</v>
      </c>
      <c r="D4" s="2" t="s">
        <v>356</v>
      </c>
      <c r="E4" s="2" t="s">
        <v>1525</v>
      </c>
      <c r="F4" s="2" t="s">
        <v>1526</v>
      </c>
    </row>
    <row r="5">
      <c r="A5" s="5" t="s">
        <v>354</v>
      </c>
      <c r="B5" t="s">
        <v>1527</v>
      </c>
      <c r="C5" t="s">
        <v>2069</v>
      </c>
      <c r="D5" t="s">
        <v>2070</v>
      </c>
      <c r="E5" t="s">
        <v>2071</v>
      </c>
      <c r="F5" t="s">
        <v>2072</v>
      </c>
    </row>
    <row r="6">
      <c r="A6" s="5" t="s">
        <v>354</v>
      </c>
      <c r="B6" t="s">
        <v>1532</v>
      </c>
      <c r="C6" t="s">
        <v>395</v>
      </c>
      <c r="D6" t="s">
        <v>395</v>
      </c>
      <c r="E6" t="s">
        <v>395</v>
      </c>
      <c r="F6" t="s">
        <v>395</v>
      </c>
    </row>
    <row r="7">
      <c r="A7" s="5" t="s">
        <v>354</v>
      </c>
      <c r="B7" t="s">
        <v>1533</v>
      </c>
      <c r="C7" t="s">
        <v>2073</v>
      </c>
      <c r="D7" t="s">
        <v>2074</v>
      </c>
      <c r="E7" t="s">
        <v>2075</v>
      </c>
      <c r="F7" t="s">
        <v>2076</v>
      </c>
    </row>
    <row r="8">
      <c r="A8" s="5" t="s">
        <v>354</v>
      </c>
      <c r="B8" t="s">
        <v>1538</v>
      </c>
      <c r="C8" t="s">
        <v>2077</v>
      </c>
      <c r="D8" t="s">
        <v>2078</v>
      </c>
      <c r="E8" t="s">
        <v>2079</v>
      </c>
      <c r="F8" t="s">
        <v>2080</v>
      </c>
    </row>
    <row r="9">
      <c r="A9" s="5" t="s">
        <v>354</v>
      </c>
      <c r="B9" t="s">
        <v>1543</v>
      </c>
      <c r="C9" t="s">
        <v>2081</v>
      </c>
      <c r="D9" t="s">
        <v>2082</v>
      </c>
      <c r="E9" t="s">
        <v>2083</v>
      </c>
      <c r="F9" t="s">
        <v>2084</v>
      </c>
    </row>
    <row r="10">
      <c r="A10" s="5" t="s">
        <v>354</v>
      </c>
      <c r="B10" t="s">
        <v>1548</v>
      </c>
      <c r="C10" t="s">
        <v>1786</v>
      </c>
      <c r="D10" t="s">
        <v>2085</v>
      </c>
      <c r="E10" t="s">
        <v>2086</v>
      </c>
      <c r="F10" t="s">
        <v>2087</v>
      </c>
    </row>
    <row r="11">
      <c r="A11" s="5" t="s">
        <v>354</v>
      </c>
      <c r="B11" t="s">
        <v>1553</v>
      </c>
      <c r="C11" t="s">
        <v>2088</v>
      </c>
      <c r="D11" t="s">
        <v>2089</v>
      </c>
      <c r="E11" t="s">
        <v>2090</v>
      </c>
      <c r="F11" t="s">
        <v>2091</v>
      </c>
    </row>
    <row r="12">
      <c r="A12" s="5" t="s">
        <v>354</v>
      </c>
      <c r="B12" t="s">
        <v>1558</v>
      </c>
      <c r="C12" t="s">
        <v>2092</v>
      </c>
      <c r="D12" t="s">
        <v>2093</v>
      </c>
      <c r="E12" t="s">
        <v>2094</v>
      </c>
      <c r="F12" t="s">
        <v>2095</v>
      </c>
    </row>
    <row r="13">
      <c r="A13" s="5" t="s">
        <v>354</v>
      </c>
      <c r="B13" t="s">
        <v>1563</v>
      </c>
      <c r="C13" t="s">
        <v>2096</v>
      </c>
      <c r="D13" t="s">
        <v>2097</v>
      </c>
      <c r="E13" t="s">
        <v>2098</v>
      </c>
      <c r="F13" t="s">
        <v>2099</v>
      </c>
    </row>
    <row r="14">
      <c r="A14" s="5" t="s">
        <v>354</v>
      </c>
      <c r="B14" t="s">
        <v>1568</v>
      </c>
      <c r="C14" t="s">
        <v>2100</v>
      </c>
      <c r="D14" t="s">
        <v>2101</v>
      </c>
      <c r="E14" t="s">
        <v>2102</v>
      </c>
      <c r="F14" t="s">
        <v>2103</v>
      </c>
    </row>
    <row r="15">
      <c r="A15" s="5" t="s">
        <v>354</v>
      </c>
      <c r="B15" t="s">
        <v>1573</v>
      </c>
      <c r="C15" t="s">
        <v>2104</v>
      </c>
      <c r="D15" t="s">
        <v>2105</v>
      </c>
      <c r="E15" t="s">
        <v>2106</v>
      </c>
      <c r="F15" t="s">
        <v>2099</v>
      </c>
    </row>
    <row r="16">
      <c r="A16" s="5" t="s">
        <v>354</v>
      </c>
      <c r="B16" t="s">
        <v>1578</v>
      </c>
      <c r="C16" t="s">
        <v>2107</v>
      </c>
      <c r="D16" t="s">
        <v>2108</v>
      </c>
      <c r="E16" t="s">
        <v>2109</v>
      </c>
      <c r="F16" t="s">
        <v>2110</v>
      </c>
    </row>
    <row r="17">
      <c r="A17" s="5" t="s">
        <v>354</v>
      </c>
      <c r="B17" t="s">
        <v>1583</v>
      </c>
      <c r="C17" t="s">
        <v>2111</v>
      </c>
      <c r="D17" t="s">
        <v>1555</v>
      </c>
      <c r="E17" t="s">
        <v>2112</v>
      </c>
      <c r="F17" t="s">
        <v>2113</v>
      </c>
    </row>
    <row r="18">
      <c r="A18" s="5" t="s">
        <v>354</v>
      </c>
      <c r="B18" t="s">
        <v>1588</v>
      </c>
      <c r="C18" t="s">
        <v>2114</v>
      </c>
      <c r="D18" t="s">
        <v>2115</v>
      </c>
      <c r="E18" t="s">
        <v>2116</v>
      </c>
      <c r="F18" t="s">
        <v>2117</v>
      </c>
    </row>
    <row r="19">
      <c r="A19" s="5" t="s">
        <v>354</v>
      </c>
      <c r="B19" t="s">
        <v>1593</v>
      </c>
      <c r="C19" t="s">
        <v>2118</v>
      </c>
      <c r="D19" t="s">
        <v>2119</v>
      </c>
      <c r="E19" t="s">
        <v>1772</v>
      </c>
      <c r="F19" t="s">
        <v>2120</v>
      </c>
    </row>
    <row r="20">
      <c r="A20" s="5" t="s">
        <v>354</v>
      </c>
      <c r="B20" t="s">
        <v>1597</v>
      </c>
      <c r="C20" t="s">
        <v>2121</v>
      </c>
      <c r="D20" t="s">
        <v>2122</v>
      </c>
      <c r="E20" t="s">
        <v>2123</v>
      </c>
      <c r="F20" t="s">
        <v>2124</v>
      </c>
    </row>
    <row r="21">
      <c r="A21" s="5" t="s">
        <v>354</v>
      </c>
      <c r="B21" t="s">
        <v>1601</v>
      </c>
      <c r="C21" t="s">
        <v>2125</v>
      </c>
      <c r="D21" t="s">
        <v>2126</v>
      </c>
      <c r="E21" t="s">
        <v>2127</v>
      </c>
      <c r="F21" t="s">
        <v>2128</v>
      </c>
    </row>
    <row r="22">
      <c r="A22" s="5" t="s">
        <v>354</v>
      </c>
      <c r="B22" t="s">
        <v>1606</v>
      </c>
      <c r="C22" t="s">
        <v>2129</v>
      </c>
      <c r="D22" t="s">
        <v>2130</v>
      </c>
      <c r="E22" t="s">
        <v>2131</v>
      </c>
      <c r="F22" t="s">
        <v>2132</v>
      </c>
    </row>
    <row r="23">
      <c r="A23" s="5" t="s">
        <v>354</v>
      </c>
      <c r="B23" t="s">
        <v>1611</v>
      </c>
      <c r="C23" t="s">
        <v>2133</v>
      </c>
      <c r="D23" t="s">
        <v>2134</v>
      </c>
      <c r="E23" t="s">
        <v>2135</v>
      </c>
      <c r="F23" t="s">
        <v>2136</v>
      </c>
    </row>
    <row r="24">
      <c r="A24" s="5" t="s">
        <v>354</v>
      </c>
      <c r="B24" t="s">
        <v>1616</v>
      </c>
      <c r="C24" t="s">
        <v>2137</v>
      </c>
      <c r="D24" t="s">
        <v>2138</v>
      </c>
      <c r="E24" t="s">
        <v>2139</v>
      </c>
      <c r="F24" t="s">
        <v>2140</v>
      </c>
    </row>
    <row r="25">
      <c r="A25" s="5" t="s">
        <v>354</v>
      </c>
      <c r="B25" t="s">
        <v>1621</v>
      </c>
      <c r="C25" t="s">
        <v>2141</v>
      </c>
      <c r="D25" t="s">
        <v>2142</v>
      </c>
      <c r="E25" t="s">
        <v>2143</v>
      </c>
      <c r="F25" t="s">
        <v>2144</v>
      </c>
    </row>
    <row r="26">
      <c r="A26" s="5" t="s">
        <v>354</v>
      </c>
      <c r="B26" t="s">
        <v>1626</v>
      </c>
      <c r="C26" t="s">
        <v>2145</v>
      </c>
      <c r="D26" t="s">
        <v>2146</v>
      </c>
      <c r="E26" t="s">
        <v>2147</v>
      </c>
      <c r="F26" t="s">
        <v>2148</v>
      </c>
    </row>
    <row r="27">
      <c r="A27" s="5" t="s">
        <v>354</v>
      </c>
      <c r="B27" t="s">
        <v>1631</v>
      </c>
      <c r="C27" t="s">
        <v>2149</v>
      </c>
      <c r="D27" t="s">
        <v>2150</v>
      </c>
      <c r="E27" t="s">
        <v>2151</v>
      </c>
      <c r="F27" t="s">
        <v>2152</v>
      </c>
    </row>
    <row r="28">
      <c r="A28" s="5" t="s">
        <v>354</v>
      </c>
      <c r="B28" t="s">
        <v>1636</v>
      </c>
      <c r="C28" t="s">
        <v>2153</v>
      </c>
      <c r="D28" t="s">
        <v>2154</v>
      </c>
      <c r="E28" t="s">
        <v>2155</v>
      </c>
      <c r="F28" t="s">
        <v>2156</v>
      </c>
    </row>
    <row r="29">
      <c r="A29" s="5" t="s">
        <v>354</v>
      </c>
      <c r="B29" t="s">
        <v>1641</v>
      </c>
      <c r="C29" t="s">
        <v>2157</v>
      </c>
      <c r="D29" t="s">
        <v>2158</v>
      </c>
      <c r="E29" t="s">
        <v>2159</v>
      </c>
      <c r="F29" t="s">
        <v>2160</v>
      </c>
    </row>
    <row r="30">
      <c r="A30" s="5" t="s">
        <v>354</v>
      </c>
      <c r="B30" t="s">
        <v>1646</v>
      </c>
      <c r="C30" t="s">
        <v>2161</v>
      </c>
      <c r="D30" t="s">
        <v>2162</v>
      </c>
      <c r="E30" t="s">
        <v>2163</v>
      </c>
      <c r="F30" t="s">
        <v>2164</v>
      </c>
    </row>
    <row r="31">
      <c r="A31" s="5" t="s">
        <v>354</v>
      </c>
      <c r="B31" t="s">
        <v>1651</v>
      </c>
      <c r="C31" t="s">
        <v>2165</v>
      </c>
      <c r="D31" t="s">
        <v>2166</v>
      </c>
      <c r="E31" t="s">
        <v>2167</v>
      </c>
      <c r="F31" t="s">
        <v>2168</v>
      </c>
    </row>
    <row r="32">
      <c r="A32" s="5" t="s">
        <v>354</v>
      </c>
      <c r="B32" t="s">
        <v>1656</v>
      </c>
      <c r="C32" t="s">
        <v>2169</v>
      </c>
      <c r="D32" t="s">
        <v>1737</v>
      </c>
      <c r="E32" t="s">
        <v>2170</v>
      </c>
      <c r="F32" t="s">
        <v>2171</v>
      </c>
    </row>
    <row r="33">
      <c r="A33" s="5" t="s">
        <v>354</v>
      </c>
      <c r="B33" t="s">
        <v>1661</v>
      </c>
      <c r="C33" t="s">
        <v>2172</v>
      </c>
      <c r="D33" t="s">
        <v>2173</v>
      </c>
      <c r="E33" t="s">
        <v>2174</v>
      </c>
      <c r="F33" t="s">
        <v>1608</v>
      </c>
    </row>
    <row r="34">
      <c r="A34" s="5" t="s">
        <v>354</v>
      </c>
      <c r="B34" t="s">
        <v>1666</v>
      </c>
      <c r="C34" t="s">
        <v>2175</v>
      </c>
      <c r="D34" t="s">
        <v>2176</v>
      </c>
      <c r="E34" t="s">
        <v>2177</v>
      </c>
      <c r="F34" t="s">
        <v>2178</v>
      </c>
    </row>
    <row r="35">
      <c r="A35" s="5" t="s">
        <v>354</v>
      </c>
      <c r="B35" t="s">
        <v>1671</v>
      </c>
      <c r="C35" t="s">
        <v>2179</v>
      </c>
      <c r="D35" t="s">
        <v>2180</v>
      </c>
      <c r="E35" t="s">
        <v>2181</v>
      </c>
      <c r="F35" t="s">
        <v>2182</v>
      </c>
    </row>
    <row r="36">
      <c r="A36" s="5" t="s">
        <v>354</v>
      </c>
      <c r="B36" t="s">
        <v>1676</v>
      </c>
      <c r="C36" t="s">
        <v>2183</v>
      </c>
      <c r="D36" t="s">
        <v>2184</v>
      </c>
      <c r="E36" t="s">
        <v>2185</v>
      </c>
      <c r="F36" t="s">
        <v>2186</v>
      </c>
    </row>
    <row r="37">
      <c r="A37" s="5" t="s">
        <v>354</v>
      </c>
      <c r="B37" t="s">
        <v>1677</v>
      </c>
      <c r="C37" t="s">
        <v>2187</v>
      </c>
      <c r="D37" t="s">
        <v>2188</v>
      </c>
      <c r="E37" t="s">
        <v>2189</v>
      </c>
      <c r="F37" t="s">
        <v>2190</v>
      </c>
    </row>
    <row r="38">
      <c r="A38" s="5" t="s">
        <v>354</v>
      </c>
      <c r="B38" t="s">
        <v>1682</v>
      </c>
      <c r="C38" t="s">
        <v>2191</v>
      </c>
      <c r="D38" t="s">
        <v>2132</v>
      </c>
      <c r="E38" t="s">
        <v>2106</v>
      </c>
      <c r="F38" t="s">
        <v>2192</v>
      </c>
    </row>
    <row r="39">
      <c r="A39" s="5" t="s">
        <v>354</v>
      </c>
      <c r="B39" t="s">
        <v>1687</v>
      </c>
      <c r="C39" t="s">
        <v>2193</v>
      </c>
      <c r="D39" t="s">
        <v>2194</v>
      </c>
      <c r="E39" t="s">
        <v>1648</v>
      </c>
      <c r="F39" t="s">
        <v>2195</v>
      </c>
    </row>
    <row r="40">
      <c r="A40" s="5" t="s">
        <v>354</v>
      </c>
      <c r="B40" t="s">
        <v>1692</v>
      </c>
      <c r="C40" t="s">
        <v>2196</v>
      </c>
      <c r="D40" t="s">
        <v>2197</v>
      </c>
      <c r="E40" t="s">
        <v>2198</v>
      </c>
      <c r="F40" t="s">
        <v>2199</v>
      </c>
    </row>
    <row r="41">
      <c r="A41" s="5" t="s">
        <v>354</v>
      </c>
      <c r="B41" t="s">
        <v>1697</v>
      </c>
      <c r="C41" t="s">
        <v>2200</v>
      </c>
      <c r="D41" t="s">
        <v>2201</v>
      </c>
      <c r="E41" t="s">
        <v>2202</v>
      </c>
      <c r="F41" t="s">
        <v>2203</v>
      </c>
    </row>
    <row r="42">
      <c r="A42" s="5" t="s">
        <v>354</v>
      </c>
      <c r="B42" t="s">
        <v>1702</v>
      </c>
      <c r="C42" t="s">
        <v>2204</v>
      </c>
      <c r="D42" t="s">
        <v>2205</v>
      </c>
      <c r="E42" t="s">
        <v>2206</v>
      </c>
      <c r="F42" t="s">
        <v>2207</v>
      </c>
    </row>
    <row r="43">
      <c r="A43" s="5" t="s">
        <v>354</v>
      </c>
      <c r="B43" t="s">
        <v>1707</v>
      </c>
      <c r="C43" t="s">
        <v>2208</v>
      </c>
      <c r="D43" t="s">
        <v>2209</v>
      </c>
      <c r="E43" t="s">
        <v>2210</v>
      </c>
      <c r="F43" t="s">
        <v>2211</v>
      </c>
    </row>
    <row r="44">
      <c r="A44" s="5" t="s">
        <v>354</v>
      </c>
      <c r="B44" t="s">
        <v>1712</v>
      </c>
      <c r="C44" t="s">
        <v>2212</v>
      </c>
      <c r="D44" t="s">
        <v>2213</v>
      </c>
      <c r="E44" t="s">
        <v>2214</v>
      </c>
      <c r="F44" t="s">
        <v>2215</v>
      </c>
    </row>
    <row r="45">
      <c r="A45" s="5" t="s">
        <v>354</v>
      </c>
      <c r="B45" t="s">
        <v>1717</v>
      </c>
      <c r="C45" t="s">
        <v>2216</v>
      </c>
      <c r="D45" t="s">
        <v>2217</v>
      </c>
      <c r="E45" t="s">
        <v>2218</v>
      </c>
      <c r="F45" t="s">
        <v>2219</v>
      </c>
    </row>
    <row r="46">
      <c r="A46" s="5" t="s">
        <v>354</v>
      </c>
      <c r="B46" t="s">
        <v>1722</v>
      </c>
      <c r="C46" t="s">
        <v>2220</v>
      </c>
      <c r="D46" t="s">
        <v>2221</v>
      </c>
      <c r="E46" t="s">
        <v>2222</v>
      </c>
      <c r="F46" t="s">
        <v>2223</v>
      </c>
    </row>
    <row r="47">
      <c r="A47" s="5" t="s">
        <v>354</v>
      </c>
      <c r="B47" t="s">
        <v>1727</v>
      </c>
      <c r="C47" t="s">
        <v>2224</v>
      </c>
      <c r="D47" t="s">
        <v>2225</v>
      </c>
      <c r="E47" t="s">
        <v>2226</v>
      </c>
      <c r="F47" t="s">
        <v>2227</v>
      </c>
    </row>
    <row r="48">
      <c r="A48" s="5" t="s">
        <v>354</v>
      </c>
      <c r="B48" t="s">
        <v>497</v>
      </c>
      <c r="C48" t="s">
        <v>966</v>
      </c>
      <c r="D48" t="s">
        <v>1079</v>
      </c>
      <c r="E48" t="s">
        <v>969</v>
      </c>
      <c r="F48" t="s">
        <v>1196</v>
      </c>
    </row>
    <row r="50">
      <c r="A50" t="s">
        <v>371</v>
      </c>
    </row>
    <row r="51">
      <c r="A51" t="s">
        <v>372</v>
      </c>
    </row>
    <row r="52">
      <c r="A52" t="s">
        <v>528</v>
      </c>
    </row>
    <row r="53">
      <c r="A53" t="s">
        <v>354</v>
      </c>
    </row>
    <row r="54">
      <c r="A54" t="s">
        <v>373</v>
      </c>
    </row>
    <row r="55">
      <c r="A55" t="s">
        <v>374</v>
      </c>
    </row>
    <row r="56">
      <c r="A56" t="s">
        <v>531</v>
      </c>
    </row>
    <row r="57">
      <c r="A57" t="s">
        <v>2068</v>
      </c>
    </row>
    <row r="58">
      <c r="A58" t="s">
        <v>354</v>
      </c>
    </row>
    <row r="59">
      <c r="A59" t="s">
        <v>376</v>
      </c>
    </row>
    <row r="60">
      <c r="A60" t="s">
        <v>1733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38.71" hidden="0" customWidth="1"/>
    <col min="3" max="3" width="23.71" hidden="0" customWidth="1"/>
    <col min="4" max="4" width="23.71" hidden="0" customWidth="1"/>
    <col min="5" max="5" width="23.71" hidden="0" customWidth="1"/>
    <col min="6" max="6" width="23.71" hidden="0" customWidth="1"/>
  </cols>
  <sheetData>
    <row r="1">
      <c r="A1" s="4" t="s">
        <v>102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513</v>
      </c>
      <c r="D4" s="2" t="s">
        <v>514</v>
      </c>
      <c r="E4" s="2" t="s">
        <v>515</v>
      </c>
      <c r="F4" s="2" t="s">
        <v>516</v>
      </c>
    </row>
    <row r="5">
      <c r="A5" s="5" t="s">
        <v>354</v>
      </c>
      <c r="B5" t="s">
        <v>1527</v>
      </c>
      <c r="C5" t="s">
        <v>2228</v>
      </c>
      <c r="D5" t="s">
        <v>2119</v>
      </c>
      <c r="E5" t="s">
        <v>2229</v>
      </c>
      <c r="F5" t="s">
        <v>2230</v>
      </c>
    </row>
    <row r="6">
      <c r="A6" s="5" t="s">
        <v>354</v>
      </c>
      <c r="B6" t="s">
        <v>1532</v>
      </c>
      <c r="C6" t="s">
        <v>395</v>
      </c>
      <c r="D6" t="s">
        <v>395</v>
      </c>
      <c r="E6" t="s">
        <v>395</v>
      </c>
      <c r="F6" t="s">
        <v>395</v>
      </c>
    </row>
    <row r="7">
      <c r="A7" s="5" t="s">
        <v>354</v>
      </c>
      <c r="B7" t="s">
        <v>1533</v>
      </c>
      <c r="C7" t="s">
        <v>2231</v>
      </c>
      <c r="D7" t="s">
        <v>2232</v>
      </c>
      <c r="E7" t="s">
        <v>395</v>
      </c>
      <c r="F7" t="s">
        <v>395</v>
      </c>
    </row>
    <row r="8">
      <c r="A8" s="5" t="s">
        <v>354</v>
      </c>
      <c r="B8" t="s">
        <v>1538</v>
      </c>
      <c r="C8" t="s">
        <v>2233</v>
      </c>
      <c r="D8" t="s">
        <v>2234</v>
      </c>
      <c r="E8" t="s">
        <v>2235</v>
      </c>
      <c r="F8" t="s">
        <v>2236</v>
      </c>
    </row>
    <row r="9">
      <c r="A9" s="5" t="s">
        <v>354</v>
      </c>
      <c r="B9" t="s">
        <v>1543</v>
      </c>
      <c r="C9" t="s">
        <v>2237</v>
      </c>
      <c r="D9" t="s">
        <v>2237</v>
      </c>
      <c r="E9" t="s">
        <v>2238</v>
      </c>
      <c r="F9" t="s">
        <v>2239</v>
      </c>
    </row>
    <row r="10">
      <c r="A10" s="5" t="s">
        <v>354</v>
      </c>
      <c r="B10" t="s">
        <v>1548</v>
      </c>
      <c r="C10" t="s">
        <v>2240</v>
      </c>
      <c r="D10" t="s">
        <v>2006</v>
      </c>
      <c r="E10" t="s">
        <v>2241</v>
      </c>
      <c r="F10" t="s">
        <v>2242</v>
      </c>
    </row>
    <row r="11">
      <c r="A11" s="5" t="s">
        <v>354</v>
      </c>
      <c r="B11" t="s">
        <v>1553</v>
      </c>
      <c r="C11" t="s">
        <v>2243</v>
      </c>
      <c r="D11" t="s">
        <v>2244</v>
      </c>
      <c r="E11" t="s">
        <v>2245</v>
      </c>
      <c r="F11" t="s">
        <v>2246</v>
      </c>
    </row>
    <row r="12">
      <c r="A12" s="5" t="s">
        <v>354</v>
      </c>
      <c r="B12" t="s">
        <v>1558</v>
      </c>
      <c r="C12" t="s">
        <v>2247</v>
      </c>
      <c r="D12" t="s">
        <v>2248</v>
      </c>
      <c r="E12" t="s">
        <v>2249</v>
      </c>
      <c r="F12" t="s">
        <v>2250</v>
      </c>
    </row>
    <row r="13">
      <c r="A13" s="5" t="s">
        <v>354</v>
      </c>
      <c r="B13" t="s">
        <v>1563</v>
      </c>
      <c r="C13" t="s">
        <v>2251</v>
      </c>
      <c r="D13" t="s">
        <v>2252</v>
      </c>
      <c r="E13" t="s">
        <v>2253</v>
      </c>
      <c r="F13" t="s">
        <v>2254</v>
      </c>
    </row>
    <row r="14">
      <c r="A14" s="5" t="s">
        <v>354</v>
      </c>
      <c r="B14" t="s">
        <v>1568</v>
      </c>
      <c r="C14" t="s">
        <v>2255</v>
      </c>
      <c r="D14" t="s">
        <v>2256</v>
      </c>
      <c r="E14" t="s">
        <v>2257</v>
      </c>
      <c r="F14" t="s">
        <v>2258</v>
      </c>
    </row>
    <row r="15">
      <c r="A15" s="5" t="s">
        <v>354</v>
      </c>
      <c r="B15" t="s">
        <v>1573</v>
      </c>
      <c r="C15" t="s">
        <v>2259</v>
      </c>
      <c r="D15" t="s">
        <v>2260</v>
      </c>
      <c r="E15" t="s">
        <v>2261</v>
      </c>
      <c r="F15" t="s">
        <v>2262</v>
      </c>
    </row>
    <row r="16">
      <c r="A16" s="5" t="s">
        <v>354</v>
      </c>
      <c r="B16" t="s">
        <v>1578</v>
      </c>
      <c r="C16" t="s">
        <v>2263</v>
      </c>
      <c r="D16" t="s">
        <v>2264</v>
      </c>
      <c r="E16" t="s">
        <v>2265</v>
      </c>
      <c r="F16" t="s">
        <v>2266</v>
      </c>
    </row>
    <row r="17">
      <c r="A17" s="5" t="s">
        <v>354</v>
      </c>
      <c r="B17" t="s">
        <v>1583</v>
      </c>
      <c r="C17" t="s">
        <v>2267</v>
      </c>
      <c r="D17" t="s">
        <v>2268</v>
      </c>
      <c r="E17" t="s">
        <v>2269</v>
      </c>
      <c r="F17" t="s">
        <v>2270</v>
      </c>
    </row>
    <row r="18">
      <c r="A18" s="5" t="s">
        <v>354</v>
      </c>
      <c r="B18" t="s">
        <v>1588</v>
      </c>
      <c r="C18" t="s">
        <v>1557</v>
      </c>
      <c r="D18" t="s">
        <v>2271</v>
      </c>
      <c r="E18" t="s">
        <v>2272</v>
      </c>
      <c r="F18" t="s">
        <v>2273</v>
      </c>
    </row>
    <row r="19">
      <c r="A19" s="5" t="s">
        <v>354</v>
      </c>
      <c r="B19" t="s">
        <v>1593</v>
      </c>
      <c r="C19" t="s">
        <v>2274</v>
      </c>
      <c r="D19" t="s">
        <v>2275</v>
      </c>
      <c r="E19" t="s">
        <v>2276</v>
      </c>
      <c r="F19" t="s">
        <v>2277</v>
      </c>
    </row>
    <row r="20">
      <c r="A20" s="5" t="s">
        <v>354</v>
      </c>
      <c r="B20" t="s">
        <v>1597</v>
      </c>
      <c r="C20" t="s">
        <v>1876</v>
      </c>
      <c r="D20" t="s">
        <v>2278</v>
      </c>
      <c r="E20" t="s">
        <v>2279</v>
      </c>
      <c r="F20" t="s">
        <v>2280</v>
      </c>
    </row>
    <row r="21">
      <c r="A21" s="5" t="s">
        <v>354</v>
      </c>
      <c r="B21" t="s">
        <v>1601</v>
      </c>
      <c r="C21" t="s">
        <v>2281</v>
      </c>
      <c r="D21" t="s">
        <v>2282</v>
      </c>
      <c r="E21" t="s">
        <v>2283</v>
      </c>
      <c r="F21" t="s">
        <v>2284</v>
      </c>
    </row>
    <row r="22">
      <c r="A22" s="5" t="s">
        <v>354</v>
      </c>
      <c r="B22" t="s">
        <v>1606</v>
      </c>
      <c r="C22" t="s">
        <v>2285</v>
      </c>
      <c r="D22" t="s">
        <v>2286</v>
      </c>
      <c r="E22" t="s">
        <v>2287</v>
      </c>
      <c r="F22" t="s">
        <v>2288</v>
      </c>
    </row>
    <row r="23">
      <c r="A23" s="5" t="s">
        <v>354</v>
      </c>
      <c r="B23" t="s">
        <v>1611</v>
      </c>
      <c r="C23" t="s">
        <v>2289</v>
      </c>
      <c r="D23" t="s">
        <v>2290</v>
      </c>
      <c r="E23" t="s">
        <v>2291</v>
      </c>
      <c r="F23" t="s">
        <v>2273</v>
      </c>
    </row>
    <row r="24">
      <c r="A24" s="5" t="s">
        <v>354</v>
      </c>
      <c r="B24" t="s">
        <v>1616</v>
      </c>
      <c r="C24" t="s">
        <v>2292</v>
      </c>
      <c r="D24" t="s">
        <v>2293</v>
      </c>
      <c r="E24" t="s">
        <v>2294</v>
      </c>
      <c r="F24" t="s">
        <v>2295</v>
      </c>
    </row>
    <row r="25">
      <c r="A25" s="5" t="s">
        <v>354</v>
      </c>
      <c r="B25" t="s">
        <v>1621</v>
      </c>
      <c r="C25" t="s">
        <v>2296</v>
      </c>
      <c r="D25" t="s">
        <v>2271</v>
      </c>
      <c r="E25" t="s">
        <v>2297</v>
      </c>
      <c r="F25" t="s">
        <v>2298</v>
      </c>
    </row>
    <row r="26">
      <c r="A26" s="5" t="s">
        <v>354</v>
      </c>
      <c r="B26" t="s">
        <v>1626</v>
      </c>
      <c r="C26" t="s">
        <v>2299</v>
      </c>
      <c r="D26" t="s">
        <v>2299</v>
      </c>
      <c r="E26" t="s">
        <v>2300</v>
      </c>
      <c r="F26" t="s">
        <v>2301</v>
      </c>
    </row>
    <row r="27">
      <c r="A27" s="5" t="s">
        <v>354</v>
      </c>
      <c r="B27" t="s">
        <v>1631</v>
      </c>
      <c r="C27" t="s">
        <v>2302</v>
      </c>
      <c r="D27" t="s">
        <v>2303</v>
      </c>
      <c r="E27" t="s">
        <v>2304</v>
      </c>
      <c r="F27" t="s">
        <v>2305</v>
      </c>
    </row>
    <row r="28">
      <c r="A28" s="5" t="s">
        <v>354</v>
      </c>
      <c r="B28" t="s">
        <v>1636</v>
      </c>
      <c r="C28" t="s">
        <v>2306</v>
      </c>
      <c r="D28" t="s">
        <v>2307</v>
      </c>
      <c r="E28" t="s">
        <v>2308</v>
      </c>
      <c r="F28" t="s">
        <v>2309</v>
      </c>
    </row>
    <row r="29">
      <c r="A29" s="5" t="s">
        <v>354</v>
      </c>
      <c r="B29" t="s">
        <v>1641</v>
      </c>
      <c r="C29" t="s">
        <v>2310</v>
      </c>
      <c r="D29" t="s">
        <v>2311</v>
      </c>
      <c r="E29" t="s">
        <v>2312</v>
      </c>
      <c r="F29" t="s">
        <v>2313</v>
      </c>
    </row>
    <row r="30">
      <c r="A30" s="5" t="s">
        <v>354</v>
      </c>
      <c r="B30" t="s">
        <v>1646</v>
      </c>
      <c r="C30" t="s">
        <v>2314</v>
      </c>
      <c r="D30" t="s">
        <v>2315</v>
      </c>
      <c r="E30" t="s">
        <v>2316</v>
      </c>
      <c r="F30" t="s">
        <v>2317</v>
      </c>
    </row>
    <row r="31">
      <c r="A31" s="5" t="s">
        <v>354</v>
      </c>
      <c r="B31" t="s">
        <v>1651</v>
      </c>
      <c r="C31" t="s">
        <v>1684</v>
      </c>
      <c r="D31" t="s">
        <v>2318</v>
      </c>
      <c r="E31" t="s">
        <v>2319</v>
      </c>
      <c r="F31" t="s">
        <v>2320</v>
      </c>
    </row>
    <row r="32">
      <c r="A32" s="5" t="s">
        <v>354</v>
      </c>
      <c r="B32" t="s">
        <v>1656</v>
      </c>
      <c r="C32" t="s">
        <v>2321</v>
      </c>
      <c r="D32" t="s">
        <v>1853</v>
      </c>
      <c r="E32" t="s">
        <v>2322</v>
      </c>
      <c r="F32" t="s">
        <v>2323</v>
      </c>
    </row>
    <row r="33">
      <c r="A33" s="5" t="s">
        <v>354</v>
      </c>
      <c r="B33" t="s">
        <v>1661</v>
      </c>
      <c r="C33" t="s">
        <v>2324</v>
      </c>
      <c r="D33" t="s">
        <v>2325</v>
      </c>
      <c r="E33" t="s">
        <v>2326</v>
      </c>
      <c r="F33" t="s">
        <v>2327</v>
      </c>
    </row>
    <row r="34">
      <c r="A34" s="5" t="s">
        <v>354</v>
      </c>
      <c r="B34" t="s">
        <v>1666</v>
      </c>
      <c r="C34" t="s">
        <v>2328</v>
      </c>
      <c r="D34" t="s">
        <v>2329</v>
      </c>
      <c r="E34" t="s">
        <v>2330</v>
      </c>
      <c r="F34" t="s">
        <v>2331</v>
      </c>
    </row>
    <row r="35">
      <c r="A35" s="5" t="s">
        <v>354</v>
      </c>
      <c r="B35" t="s">
        <v>1671</v>
      </c>
      <c r="C35" t="s">
        <v>2332</v>
      </c>
      <c r="D35" t="s">
        <v>2159</v>
      </c>
      <c r="E35" t="s">
        <v>2333</v>
      </c>
      <c r="F35" t="s">
        <v>2334</v>
      </c>
    </row>
    <row r="36">
      <c r="A36" s="5" t="s">
        <v>354</v>
      </c>
      <c r="B36" t="s">
        <v>1676</v>
      </c>
      <c r="C36" t="s">
        <v>395</v>
      </c>
      <c r="D36" t="s">
        <v>395</v>
      </c>
      <c r="E36" t="s">
        <v>395</v>
      </c>
      <c r="F36" t="s">
        <v>395</v>
      </c>
    </row>
    <row r="37">
      <c r="A37" s="5" t="s">
        <v>354</v>
      </c>
      <c r="B37" t="s">
        <v>1677</v>
      </c>
      <c r="C37" t="s">
        <v>2335</v>
      </c>
      <c r="D37" t="s">
        <v>2336</v>
      </c>
      <c r="E37" t="s">
        <v>2337</v>
      </c>
      <c r="F37" t="s">
        <v>2338</v>
      </c>
    </row>
    <row r="38">
      <c r="A38" s="5" t="s">
        <v>354</v>
      </c>
      <c r="B38" t="s">
        <v>1682</v>
      </c>
      <c r="C38" t="s">
        <v>2339</v>
      </c>
      <c r="D38" t="s">
        <v>2144</v>
      </c>
      <c r="E38" t="s">
        <v>2340</v>
      </c>
      <c r="F38" t="s">
        <v>2341</v>
      </c>
    </row>
    <row r="39">
      <c r="A39" s="5" t="s">
        <v>354</v>
      </c>
      <c r="B39" t="s">
        <v>1687</v>
      </c>
      <c r="C39" t="s">
        <v>2342</v>
      </c>
      <c r="D39" t="s">
        <v>2343</v>
      </c>
      <c r="E39" t="s">
        <v>2344</v>
      </c>
      <c r="F39" t="s">
        <v>2345</v>
      </c>
    </row>
    <row r="40">
      <c r="A40" s="5" t="s">
        <v>354</v>
      </c>
      <c r="B40" t="s">
        <v>1692</v>
      </c>
      <c r="C40" t="s">
        <v>2346</v>
      </c>
      <c r="D40" t="s">
        <v>2347</v>
      </c>
      <c r="E40" t="s">
        <v>2348</v>
      </c>
      <c r="F40" t="s">
        <v>2349</v>
      </c>
    </row>
    <row r="41">
      <c r="A41" s="5" t="s">
        <v>354</v>
      </c>
      <c r="B41" t="s">
        <v>1697</v>
      </c>
      <c r="C41" t="s">
        <v>2350</v>
      </c>
      <c r="D41" t="s">
        <v>2351</v>
      </c>
      <c r="E41" t="s">
        <v>2352</v>
      </c>
      <c r="F41" t="s">
        <v>2353</v>
      </c>
    </row>
    <row r="42">
      <c r="A42" s="5" t="s">
        <v>354</v>
      </c>
      <c r="B42" t="s">
        <v>1702</v>
      </c>
      <c r="C42" t="s">
        <v>2354</v>
      </c>
      <c r="D42" t="s">
        <v>2355</v>
      </c>
      <c r="E42" t="s">
        <v>2356</v>
      </c>
      <c r="F42" t="s">
        <v>2357</v>
      </c>
    </row>
    <row r="43">
      <c r="A43" s="5" t="s">
        <v>354</v>
      </c>
      <c r="B43" t="s">
        <v>1707</v>
      </c>
      <c r="C43" t="s">
        <v>2358</v>
      </c>
      <c r="D43" t="s">
        <v>2359</v>
      </c>
      <c r="E43" t="s">
        <v>2360</v>
      </c>
      <c r="F43" t="s">
        <v>2361</v>
      </c>
    </row>
    <row r="44">
      <c r="A44" s="5" t="s">
        <v>354</v>
      </c>
      <c r="B44" t="s">
        <v>1712</v>
      </c>
      <c r="C44" t="s">
        <v>2362</v>
      </c>
      <c r="D44" t="s">
        <v>2363</v>
      </c>
      <c r="E44" t="s">
        <v>2249</v>
      </c>
      <c r="F44" t="s">
        <v>2364</v>
      </c>
    </row>
    <row r="45">
      <c r="A45" s="5" t="s">
        <v>354</v>
      </c>
      <c r="B45" t="s">
        <v>1717</v>
      </c>
      <c r="C45" t="s">
        <v>2365</v>
      </c>
      <c r="D45" t="s">
        <v>2366</v>
      </c>
      <c r="E45" t="s">
        <v>2367</v>
      </c>
      <c r="F45" t="s">
        <v>2368</v>
      </c>
    </row>
    <row r="46">
      <c r="A46" s="5" t="s">
        <v>354</v>
      </c>
      <c r="B46" t="s">
        <v>1722</v>
      </c>
      <c r="C46" t="s">
        <v>2369</v>
      </c>
      <c r="D46" t="s">
        <v>2370</v>
      </c>
      <c r="E46" t="s">
        <v>2371</v>
      </c>
      <c r="F46" t="s">
        <v>2309</v>
      </c>
    </row>
    <row r="47">
      <c r="A47" s="5" t="s">
        <v>354</v>
      </c>
      <c r="B47" t="s">
        <v>1727</v>
      </c>
      <c r="C47" t="s">
        <v>2372</v>
      </c>
      <c r="D47" t="s">
        <v>2373</v>
      </c>
      <c r="E47" t="s">
        <v>2374</v>
      </c>
      <c r="F47" t="s">
        <v>2375</v>
      </c>
    </row>
    <row r="48">
      <c r="A48" s="5" t="s">
        <v>354</v>
      </c>
      <c r="B48" t="s">
        <v>497</v>
      </c>
      <c r="C48" t="s">
        <v>662</v>
      </c>
      <c r="D48" t="s">
        <v>876</v>
      </c>
      <c r="E48" t="s">
        <v>2376</v>
      </c>
      <c r="F48" t="s">
        <v>2377</v>
      </c>
    </row>
    <row r="50">
      <c r="A50" t="s">
        <v>371</v>
      </c>
    </row>
    <row r="51">
      <c r="A51" t="s">
        <v>529</v>
      </c>
    </row>
    <row r="52">
      <c r="A52" t="s">
        <v>530</v>
      </c>
    </row>
    <row r="53">
      <c r="A53" t="s">
        <v>354</v>
      </c>
    </row>
    <row r="54">
      <c r="A54" t="s">
        <v>373</v>
      </c>
    </row>
    <row r="55">
      <c r="A55" t="s">
        <v>532</v>
      </c>
    </row>
    <row r="56">
      <c r="A56" t="s">
        <v>1732</v>
      </c>
    </row>
    <row r="57">
      <c r="A57" t="s">
        <v>354</v>
      </c>
    </row>
    <row r="58">
      <c r="A58" t="s">
        <v>376</v>
      </c>
    </row>
    <row r="59">
      <c r="A59" t="s">
        <v>1733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38.71" hidden="0" customWidth="1"/>
    <col min="3" max="3" width="23.71" hidden="0" customWidth="1"/>
    <col min="4" max="4" width="23.71" hidden="0" customWidth="1"/>
    <col min="5" max="5" width="23.71" hidden="0" customWidth="1"/>
    <col min="6" max="6" width="23.71" hidden="0" customWidth="1"/>
  </cols>
  <sheetData>
    <row r="1">
      <c r="A1" s="4" t="s">
        <v>104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513</v>
      </c>
      <c r="D4" s="2" t="s">
        <v>514</v>
      </c>
      <c r="E4" s="2" t="s">
        <v>515</v>
      </c>
      <c r="F4" s="2" t="s">
        <v>516</v>
      </c>
    </row>
    <row r="5">
      <c r="A5" s="5" t="s">
        <v>354</v>
      </c>
      <c r="B5" t="s">
        <v>1527</v>
      </c>
      <c r="C5" t="s">
        <v>2171</v>
      </c>
      <c r="D5" t="s">
        <v>2378</v>
      </c>
      <c r="E5" t="s">
        <v>2379</v>
      </c>
      <c r="F5" t="s">
        <v>2380</v>
      </c>
    </row>
    <row r="6">
      <c r="A6" s="5" t="s">
        <v>354</v>
      </c>
      <c r="B6" t="s">
        <v>1532</v>
      </c>
      <c r="C6" t="s">
        <v>2381</v>
      </c>
      <c r="D6" t="s">
        <v>2382</v>
      </c>
      <c r="E6" t="s">
        <v>2383</v>
      </c>
      <c r="F6" t="s">
        <v>2384</v>
      </c>
    </row>
    <row r="7">
      <c r="A7" s="5" t="s">
        <v>354</v>
      </c>
      <c r="B7" t="s">
        <v>1533</v>
      </c>
      <c r="C7" t="s">
        <v>2385</v>
      </c>
      <c r="D7" t="s">
        <v>2386</v>
      </c>
      <c r="E7" t="s">
        <v>2387</v>
      </c>
      <c r="F7" t="s">
        <v>2388</v>
      </c>
    </row>
    <row r="8">
      <c r="A8" s="5" t="s">
        <v>354</v>
      </c>
      <c r="B8" t="s">
        <v>1538</v>
      </c>
      <c r="C8" t="s">
        <v>2389</v>
      </c>
      <c r="D8" t="s">
        <v>2389</v>
      </c>
      <c r="E8" t="s">
        <v>2390</v>
      </c>
      <c r="F8" t="s">
        <v>2391</v>
      </c>
    </row>
    <row r="9">
      <c r="A9" s="5" t="s">
        <v>354</v>
      </c>
      <c r="B9" t="s">
        <v>1543</v>
      </c>
      <c r="C9" t="s">
        <v>2392</v>
      </c>
      <c r="D9" t="s">
        <v>2393</v>
      </c>
      <c r="E9" t="s">
        <v>2394</v>
      </c>
      <c r="F9" t="s">
        <v>2395</v>
      </c>
    </row>
    <row r="10">
      <c r="A10" s="5" t="s">
        <v>354</v>
      </c>
      <c r="B10" t="s">
        <v>1548</v>
      </c>
      <c r="C10" t="s">
        <v>2396</v>
      </c>
      <c r="D10" t="s">
        <v>2397</v>
      </c>
      <c r="E10" t="s">
        <v>2398</v>
      </c>
      <c r="F10" t="s">
        <v>2399</v>
      </c>
    </row>
    <row r="11">
      <c r="A11" s="5" t="s">
        <v>354</v>
      </c>
      <c r="B11" t="s">
        <v>1553</v>
      </c>
      <c r="C11" t="s">
        <v>2400</v>
      </c>
      <c r="D11" t="s">
        <v>2401</v>
      </c>
      <c r="E11" t="s">
        <v>2402</v>
      </c>
      <c r="F11" t="s">
        <v>2403</v>
      </c>
    </row>
    <row r="12">
      <c r="A12" s="5" t="s">
        <v>354</v>
      </c>
      <c r="B12" t="s">
        <v>1558</v>
      </c>
      <c r="C12" t="s">
        <v>2404</v>
      </c>
      <c r="D12" t="s">
        <v>2405</v>
      </c>
      <c r="E12" t="s">
        <v>2406</v>
      </c>
      <c r="F12" t="s">
        <v>2407</v>
      </c>
    </row>
    <row r="13">
      <c r="A13" s="5" t="s">
        <v>354</v>
      </c>
      <c r="B13" t="s">
        <v>1563</v>
      </c>
      <c r="C13" t="s">
        <v>2408</v>
      </c>
      <c r="D13" t="s">
        <v>2409</v>
      </c>
      <c r="E13" t="s">
        <v>2410</v>
      </c>
      <c r="F13" t="s">
        <v>2411</v>
      </c>
    </row>
    <row r="14">
      <c r="A14" s="5" t="s">
        <v>354</v>
      </c>
      <c r="B14" t="s">
        <v>1568</v>
      </c>
      <c r="C14" t="s">
        <v>2412</v>
      </c>
      <c r="D14" t="s">
        <v>2413</v>
      </c>
      <c r="E14" t="s">
        <v>2229</v>
      </c>
      <c r="F14" t="s">
        <v>2414</v>
      </c>
    </row>
    <row r="15">
      <c r="A15" s="5" t="s">
        <v>354</v>
      </c>
      <c r="B15" t="s">
        <v>1573</v>
      </c>
      <c r="C15" t="s">
        <v>2415</v>
      </c>
      <c r="D15" t="s">
        <v>2416</v>
      </c>
      <c r="E15" t="s">
        <v>2417</v>
      </c>
      <c r="F15" t="s">
        <v>2418</v>
      </c>
    </row>
    <row r="16">
      <c r="A16" s="5" t="s">
        <v>354</v>
      </c>
      <c r="B16" t="s">
        <v>1578</v>
      </c>
      <c r="C16" t="s">
        <v>2419</v>
      </c>
      <c r="D16" t="s">
        <v>2420</v>
      </c>
      <c r="E16" t="s">
        <v>2421</v>
      </c>
      <c r="F16" t="s">
        <v>2418</v>
      </c>
    </row>
    <row r="17">
      <c r="A17" s="5" t="s">
        <v>354</v>
      </c>
      <c r="B17" t="s">
        <v>1583</v>
      </c>
      <c r="C17" t="s">
        <v>2108</v>
      </c>
      <c r="D17" t="s">
        <v>2422</v>
      </c>
      <c r="E17" t="s">
        <v>2423</v>
      </c>
      <c r="F17" t="s">
        <v>2424</v>
      </c>
    </row>
    <row r="18">
      <c r="A18" s="5" t="s">
        <v>354</v>
      </c>
      <c r="B18" t="s">
        <v>1588</v>
      </c>
      <c r="C18" t="s">
        <v>2425</v>
      </c>
      <c r="D18" t="s">
        <v>2426</v>
      </c>
      <c r="E18" t="s">
        <v>2427</v>
      </c>
      <c r="F18" t="s">
        <v>2428</v>
      </c>
    </row>
    <row r="19">
      <c r="A19" s="5" t="s">
        <v>354</v>
      </c>
      <c r="B19" t="s">
        <v>1593</v>
      </c>
      <c r="C19" t="s">
        <v>1755</v>
      </c>
      <c r="D19" t="s">
        <v>2429</v>
      </c>
      <c r="E19" t="s">
        <v>2430</v>
      </c>
      <c r="F19" t="s">
        <v>2431</v>
      </c>
    </row>
    <row r="20">
      <c r="A20" s="5" t="s">
        <v>354</v>
      </c>
      <c r="B20" t="s">
        <v>1597</v>
      </c>
      <c r="C20" t="s">
        <v>2432</v>
      </c>
      <c r="D20" t="s">
        <v>2433</v>
      </c>
      <c r="E20" t="s">
        <v>2434</v>
      </c>
      <c r="F20" t="s">
        <v>2435</v>
      </c>
    </row>
    <row r="21">
      <c r="A21" s="5" t="s">
        <v>354</v>
      </c>
      <c r="B21" t="s">
        <v>1601</v>
      </c>
      <c r="C21" t="s">
        <v>2436</v>
      </c>
      <c r="D21" t="s">
        <v>1800</v>
      </c>
      <c r="E21" t="s">
        <v>2437</v>
      </c>
      <c r="F21" t="s">
        <v>2438</v>
      </c>
    </row>
    <row r="22">
      <c r="A22" s="5" t="s">
        <v>354</v>
      </c>
      <c r="B22" t="s">
        <v>1606</v>
      </c>
      <c r="C22" t="s">
        <v>2439</v>
      </c>
      <c r="D22" t="s">
        <v>2440</v>
      </c>
      <c r="E22" t="s">
        <v>2441</v>
      </c>
      <c r="F22" t="s">
        <v>2442</v>
      </c>
    </row>
    <row r="23">
      <c r="A23" s="5" t="s">
        <v>354</v>
      </c>
      <c r="B23" t="s">
        <v>1611</v>
      </c>
      <c r="C23" t="s">
        <v>2443</v>
      </c>
      <c r="D23" t="s">
        <v>2444</v>
      </c>
      <c r="E23" t="s">
        <v>2445</v>
      </c>
      <c r="F23" t="s">
        <v>2446</v>
      </c>
    </row>
    <row r="24">
      <c r="A24" s="5" t="s">
        <v>354</v>
      </c>
      <c r="B24" t="s">
        <v>1616</v>
      </c>
      <c r="C24" t="s">
        <v>2447</v>
      </c>
      <c r="D24" t="s">
        <v>2448</v>
      </c>
      <c r="E24" t="s">
        <v>2449</v>
      </c>
      <c r="F24" t="s">
        <v>2450</v>
      </c>
    </row>
    <row r="25">
      <c r="A25" s="5" t="s">
        <v>354</v>
      </c>
      <c r="B25" t="s">
        <v>1621</v>
      </c>
      <c r="C25" t="s">
        <v>2451</v>
      </c>
      <c r="D25" t="s">
        <v>2452</v>
      </c>
      <c r="E25" t="s">
        <v>2453</v>
      </c>
      <c r="F25" t="s">
        <v>2454</v>
      </c>
    </row>
    <row r="26">
      <c r="A26" s="5" t="s">
        <v>354</v>
      </c>
      <c r="B26" t="s">
        <v>1626</v>
      </c>
      <c r="C26" t="s">
        <v>2455</v>
      </c>
      <c r="D26" t="s">
        <v>2456</v>
      </c>
      <c r="E26" t="s">
        <v>2406</v>
      </c>
      <c r="F26" t="s">
        <v>2457</v>
      </c>
    </row>
    <row r="27">
      <c r="A27" s="5" t="s">
        <v>354</v>
      </c>
      <c r="B27" t="s">
        <v>1631</v>
      </c>
      <c r="C27" t="s">
        <v>2458</v>
      </c>
      <c r="D27" t="s">
        <v>2459</v>
      </c>
      <c r="E27" t="s">
        <v>2460</v>
      </c>
      <c r="F27" t="s">
        <v>2461</v>
      </c>
    </row>
    <row r="28">
      <c r="A28" s="5" t="s">
        <v>354</v>
      </c>
      <c r="B28" t="s">
        <v>1636</v>
      </c>
      <c r="C28" t="s">
        <v>2462</v>
      </c>
      <c r="D28" t="s">
        <v>2463</v>
      </c>
      <c r="E28" t="s">
        <v>2464</v>
      </c>
      <c r="F28" t="s">
        <v>2465</v>
      </c>
    </row>
    <row r="29">
      <c r="A29" s="5" t="s">
        <v>354</v>
      </c>
      <c r="B29" t="s">
        <v>1641</v>
      </c>
      <c r="C29" t="s">
        <v>2466</v>
      </c>
      <c r="D29" t="s">
        <v>2467</v>
      </c>
      <c r="E29" t="s">
        <v>2468</v>
      </c>
      <c r="F29" t="s">
        <v>2469</v>
      </c>
    </row>
    <row r="30">
      <c r="A30" s="5" t="s">
        <v>354</v>
      </c>
      <c r="B30" t="s">
        <v>1646</v>
      </c>
      <c r="C30" t="s">
        <v>2470</v>
      </c>
      <c r="D30" t="s">
        <v>2471</v>
      </c>
      <c r="E30" t="s">
        <v>2472</v>
      </c>
      <c r="F30" t="s">
        <v>2473</v>
      </c>
    </row>
    <row r="31">
      <c r="A31" s="5" t="s">
        <v>354</v>
      </c>
      <c r="B31" t="s">
        <v>1651</v>
      </c>
      <c r="C31" t="s">
        <v>2474</v>
      </c>
      <c r="D31" t="s">
        <v>2475</v>
      </c>
      <c r="E31" t="s">
        <v>2476</v>
      </c>
      <c r="F31" t="s">
        <v>2477</v>
      </c>
    </row>
    <row r="32">
      <c r="A32" s="5" t="s">
        <v>354</v>
      </c>
      <c r="B32" t="s">
        <v>1656</v>
      </c>
      <c r="C32" t="s">
        <v>2478</v>
      </c>
      <c r="D32" t="s">
        <v>2479</v>
      </c>
      <c r="E32" t="s">
        <v>2480</v>
      </c>
      <c r="F32" t="s">
        <v>2481</v>
      </c>
    </row>
    <row r="33">
      <c r="A33" s="5" t="s">
        <v>354</v>
      </c>
      <c r="B33" t="s">
        <v>1661</v>
      </c>
      <c r="C33" t="s">
        <v>2482</v>
      </c>
      <c r="D33" t="s">
        <v>2483</v>
      </c>
      <c r="E33" t="s">
        <v>2484</v>
      </c>
      <c r="F33" t="s">
        <v>2485</v>
      </c>
    </row>
    <row r="34">
      <c r="A34" s="5" t="s">
        <v>354</v>
      </c>
      <c r="B34" t="s">
        <v>1666</v>
      </c>
      <c r="C34" t="s">
        <v>2486</v>
      </c>
      <c r="D34" t="s">
        <v>2486</v>
      </c>
      <c r="E34" t="s">
        <v>2487</v>
      </c>
      <c r="F34" t="s">
        <v>2488</v>
      </c>
    </row>
    <row r="35">
      <c r="A35" s="5" t="s">
        <v>354</v>
      </c>
      <c r="B35" t="s">
        <v>1671</v>
      </c>
      <c r="C35" t="s">
        <v>2489</v>
      </c>
      <c r="D35" t="s">
        <v>2490</v>
      </c>
      <c r="E35" t="s">
        <v>2491</v>
      </c>
      <c r="F35" t="s">
        <v>2492</v>
      </c>
    </row>
    <row r="36">
      <c r="A36" s="5" t="s">
        <v>354</v>
      </c>
      <c r="B36" t="s">
        <v>1676</v>
      </c>
      <c r="C36" t="s">
        <v>2493</v>
      </c>
      <c r="D36" t="s">
        <v>2494</v>
      </c>
      <c r="E36" t="s">
        <v>395</v>
      </c>
      <c r="F36" t="s">
        <v>395</v>
      </c>
    </row>
    <row r="37">
      <c r="A37" s="5" t="s">
        <v>354</v>
      </c>
      <c r="B37" t="s">
        <v>1677</v>
      </c>
      <c r="C37" t="s">
        <v>2495</v>
      </c>
      <c r="D37" t="s">
        <v>2496</v>
      </c>
      <c r="E37" t="s">
        <v>2497</v>
      </c>
      <c r="F37" t="s">
        <v>2317</v>
      </c>
    </row>
    <row r="38">
      <c r="A38" s="5" t="s">
        <v>354</v>
      </c>
      <c r="B38" t="s">
        <v>1682</v>
      </c>
      <c r="C38" t="s">
        <v>2498</v>
      </c>
      <c r="D38" t="s">
        <v>2122</v>
      </c>
      <c r="E38" t="s">
        <v>2499</v>
      </c>
      <c r="F38" t="s">
        <v>2500</v>
      </c>
    </row>
    <row r="39">
      <c r="A39" s="5" t="s">
        <v>354</v>
      </c>
      <c r="B39" t="s">
        <v>1687</v>
      </c>
      <c r="C39" t="s">
        <v>2501</v>
      </c>
      <c r="D39" t="s">
        <v>2502</v>
      </c>
      <c r="E39" t="s">
        <v>2503</v>
      </c>
      <c r="F39" t="s">
        <v>2504</v>
      </c>
    </row>
    <row r="40">
      <c r="A40" s="5" t="s">
        <v>354</v>
      </c>
      <c r="B40" t="s">
        <v>1692</v>
      </c>
      <c r="C40" t="s">
        <v>2505</v>
      </c>
      <c r="D40" t="s">
        <v>2506</v>
      </c>
      <c r="E40" t="s">
        <v>2507</v>
      </c>
      <c r="F40" t="s">
        <v>2508</v>
      </c>
    </row>
    <row r="41">
      <c r="A41" s="5" t="s">
        <v>354</v>
      </c>
      <c r="B41" t="s">
        <v>1697</v>
      </c>
      <c r="C41" t="s">
        <v>2509</v>
      </c>
      <c r="D41" t="s">
        <v>2510</v>
      </c>
      <c r="E41" t="s">
        <v>2511</v>
      </c>
      <c r="F41" t="s">
        <v>2512</v>
      </c>
    </row>
    <row r="42">
      <c r="A42" s="5" t="s">
        <v>354</v>
      </c>
      <c r="B42" t="s">
        <v>1702</v>
      </c>
      <c r="C42" t="s">
        <v>2513</v>
      </c>
      <c r="D42" t="s">
        <v>2171</v>
      </c>
      <c r="E42" t="s">
        <v>2514</v>
      </c>
      <c r="F42" t="s">
        <v>2515</v>
      </c>
    </row>
    <row r="43">
      <c r="A43" s="5" t="s">
        <v>354</v>
      </c>
      <c r="B43" t="s">
        <v>1707</v>
      </c>
      <c r="C43" t="s">
        <v>2516</v>
      </c>
      <c r="D43" t="s">
        <v>2517</v>
      </c>
      <c r="E43" t="s">
        <v>2430</v>
      </c>
      <c r="F43" t="s">
        <v>2518</v>
      </c>
    </row>
    <row r="44">
      <c r="A44" s="5" t="s">
        <v>354</v>
      </c>
      <c r="B44" t="s">
        <v>1712</v>
      </c>
      <c r="C44" t="s">
        <v>2519</v>
      </c>
      <c r="D44" t="s">
        <v>2519</v>
      </c>
      <c r="E44" t="s">
        <v>2520</v>
      </c>
      <c r="F44" t="s">
        <v>2521</v>
      </c>
    </row>
    <row r="45">
      <c r="A45" s="5" t="s">
        <v>354</v>
      </c>
      <c r="B45" t="s">
        <v>1717</v>
      </c>
      <c r="C45" t="s">
        <v>2522</v>
      </c>
      <c r="D45" t="s">
        <v>2523</v>
      </c>
      <c r="E45" t="s">
        <v>2524</v>
      </c>
      <c r="F45" t="s">
        <v>2525</v>
      </c>
    </row>
    <row r="46">
      <c r="A46" s="5" t="s">
        <v>354</v>
      </c>
      <c r="B46" t="s">
        <v>1722</v>
      </c>
      <c r="C46" t="s">
        <v>2526</v>
      </c>
      <c r="D46" t="s">
        <v>2527</v>
      </c>
      <c r="E46" t="s">
        <v>2528</v>
      </c>
      <c r="F46" t="s">
        <v>2529</v>
      </c>
    </row>
    <row r="47">
      <c r="A47" s="5" t="s">
        <v>354</v>
      </c>
      <c r="B47" t="s">
        <v>1727</v>
      </c>
      <c r="C47" t="s">
        <v>2530</v>
      </c>
      <c r="D47" t="s">
        <v>2531</v>
      </c>
      <c r="E47" t="s">
        <v>2532</v>
      </c>
      <c r="F47" t="s">
        <v>2533</v>
      </c>
    </row>
    <row r="48">
      <c r="A48" s="5" t="s">
        <v>354</v>
      </c>
      <c r="B48" t="s">
        <v>497</v>
      </c>
      <c r="C48" t="s">
        <v>1108</v>
      </c>
      <c r="D48" t="s">
        <v>621</v>
      </c>
      <c r="E48" t="s">
        <v>2534</v>
      </c>
      <c r="F48" t="s">
        <v>2535</v>
      </c>
    </row>
    <row r="50">
      <c r="A50" t="s">
        <v>371</v>
      </c>
    </row>
    <row r="51">
      <c r="A51" t="s">
        <v>529</v>
      </c>
    </row>
    <row r="52">
      <c r="A52" t="s">
        <v>530</v>
      </c>
    </row>
    <row r="53">
      <c r="A53" t="s">
        <v>354</v>
      </c>
    </row>
    <row r="54">
      <c r="A54" t="s">
        <v>373</v>
      </c>
    </row>
    <row r="55">
      <c r="A55" t="s">
        <v>532</v>
      </c>
    </row>
    <row r="56">
      <c r="A56" t="s">
        <v>1732</v>
      </c>
    </row>
    <row r="57">
      <c r="A57" t="s">
        <v>354</v>
      </c>
    </row>
    <row r="58">
      <c r="A58" t="s">
        <v>376</v>
      </c>
    </row>
    <row r="59">
      <c r="A59" t="s">
        <v>1733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20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  <c r="G4" s="2" t="s">
        <v>513</v>
      </c>
      <c r="H4" s="2" t="s">
        <v>514</v>
      </c>
      <c r="I4" s="2" t="s">
        <v>515</v>
      </c>
      <c r="J4" s="2" t="s">
        <v>516</v>
      </c>
    </row>
    <row r="5">
      <c r="A5" s="5" t="s">
        <v>354</v>
      </c>
      <c r="B5" t="s">
        <v>362</v>
      </c>
      <c r="C5" t="s">
        <v>363</v>
      </c>
      <c r="D5" t="s">
        <v>364</v>
      </c>
      <c r="E5" t="s">
        <v>517</v>
      </c>
      <c r="F5" t="s">
        <v>424</v>
      </c>
      <c r="G5" t="s">
        <v>370</v>
      </c>
      <c r="H5" t="s">
        <v>370</v>
      </c>
      <c r="I5" t="s">
        <v>518</v>
      </c>
      <c r="J5" t="s">
        <v>519</v>
      </c>
    </row>
    <row r="6">
      <c r="A6" s="5" t="s">
        <v>354</v>
      </c>
      <c r="B6" t="s">
        <v>365</v>
      </c>
      <c r="C6" t="s">
        <v>366</v>
      </c>
      <c r="D6" t="s">
        <v>367</v>
      </c>
      <c r="E6" t="s">
        <v>444</v>
      </c>
      <c r="F6" t="s">
        <v>520</v>
      </c>
      <c r="G6" t="s">
        <v>405</v>
      </c>
      <c r="H6" t="s">
        <v>430</v>
      </c>
      <c r="I6" t="s">
        <v>521</v>
      </c>
      <c r="J6" t="s">
        <v>522</v>
      </c>
    </row>
    <row r="7">
      <c r="A7" s="5" t="s">
        <v>354</v>
      </c>
      <c r="B7" t="s">
        <v>368</v>
      </c>
      <c r="C7" t="s">
        <v>369</v>
      </c>
      <c r="D7" t="s">
        <v>370</v>
      </c>
      <c r="E7" t="s">
        <v>523</v>
      </c>
      <c r="F7" t="s">
        <v>524</v>
      </c>
      <c r="G7" t="s">
        <v>430</v>
      </c>
      <c r="H7" t="s">
        <v>525</v>
      </c>
      <c r="I7" t="s">
        <v>526</v>
      </c>
      <c r="J7" t="s">
        <v>527</v>
      </c>
    </row>
    <row r="9">
      <c r="A9" t="s">
        <v>371</v>
      </c>
    </row>
    <row r="10">
      <c r="A10" t="s">
        <v>372</v>
      </c>
    </row>
    <row r="11">
      <c r="A11" t="s">
        <v>528</v>
      </c>
    </row>
    <row r="12">
      <c r="A12" t="s">
        <v>529</v>
      </c>
    </row>
    <row r="13">
      <c r="A13" t="s">
        <v>530</v>
      </c>
    </row>
    <row r="14">
      <c r="A14" t="s">
        <v>354</v>
      </c>
    </row>
    <row r="15">
      <c r="A15" t="s">
        <v>373</v>
      </c>
    </row>
    <row r="16">
      <c r="A16" t="s">
        <v>374</v>
      </c>
    </row>
    <row r="17">
      <c r="A17" t="s">
        <v>531</v>
      </c>
    </row>
    <row r="18">
      <c r="A18" t="s">
        <v>532</v>
      </c>
    </row>
    <row r="19">
      <c r="A19" t="s">
        <v>375</v>
      </c>
    </row>
    <row r="20">
      <c r="A20" t="s">
        <v>354</v>
      </c>
    </row>
    <row r="21">
      <c r="A21" t="s">
        <v>376</v>
      </c>
    </row>
    <row r="22">
      <c r="A22" t="s">
        <v>377</v>
      </c>
    </row>
  </sheetData>
  <mergeCells count="1">
    <mergeCell ref="A3:J3"/>
  </mergeCells>
  <pageMargins left="0.7" right="0.7" top="0.75" bottom="0.75" header="0.3" footer="0.3"/>
  <pageSetup paperSize="9" orientation="portrait" horizontalDpi="300" verticalDpi="300"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38.71" hidden="0" customWidth="1"/>
    <col min="3" max="3" width="26.71" hidden="0" customWidth="1"/>
    <col min="4" max="4" width="26.71" hidden="0" customWidth="1"/>
    <col min="5" max="5" width="26.71" hidden="0" customWidth="1"/>
    <col min="6" max="6" width="26.71" hidden="0" customWidth="1"/>
  </cols>
  <sheetData>
    <row r="1">
      <c r="A1" s="4" t="s">
        <v>106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513</v>
      </c>
      <c r="D4" s="2" t="s">
        <v>514</v>
      </c>
      <c r="E4" s="2" t="s">
        <v>515</v>
      </c>
      <c r="F4" s="2" t="s">
        <v>516</v>
      </c>
    </row>
    <row r="5">
      <c r="A5" s="5" t="s">
        <v>354</v>
      </c>
      <c r="B5" t="s">
        <v>1527</v>
      </c>
      <c r="C5" t="s">
        <v>2536</v>
      </c>
      <c r="D5" t="s">
        <v>2537</v>
      </c>
      <c r="E5" t="s">
        <v>2538</v>
      </c>
      <c r="F5" t="s">
        <v>2539</v>
      </c>
    </row>
    <row r="6">
      <c r="A6" s="5" t="s">
        <v>354</v>
      </c>
      <c r="B6" t="s">
        <v>1532</v>
      </c>
      <c r="C6" t="s">
        <v>395</v>
      </c>
      <c r="D6" t="s">
        <v>395</v>
      </c>
      <c r="E6" t="s">
        <v>395</v>
      </c>
      <c r="F6" t="s">
        <v>395</v>
      </c>
    </row>
    <row r="7">
      <c r="A7" s="5" t="s">
        <v>354</v>
      </c>
      <c r="B7" t="s">
        <v>1533</v>
      </c>
      <c r="C7" t="s">
        <v>2540</v>
      </c>
      <c r="D7" t="s">
        <v>2541</v>
      </c>
      <c r="E7" t="s">
        <v>2542</v>
      </c>
      <c r="F7" t="s">
        <v>2543</v>
      </c>
    </row>
    <row r="8">
      <c r="A8" s="5" t="s">
        <v>354</v>
      </c>
      <c r="B8" t="s">
        <v>1538</v>
      </c>
      <c r="C8" t="s">
        <v>2544</v>
      </c>
      <c r="D8" t="s">
        <v>2545</v>
      </c>
      <c r="E8" t="s">
        <v>2546</v>
      </c>
      <c r="F8" t="s">
        <v>2547</v>
      </c>
    </row>
    <row r="9">
      <c r="A9" s="5" t="s">
        <v>354</v>
      </c>
      <c r="B9" t="s">
        <v>1543</v>
      </c>
      <c r="C9" t="s">
        <v>2548</v>
      </c>
      <c r="D9" t="s">
        <v>2549</v>
      </c>
      <c r="E9" t="s">
        <v>395</v>
      </c>
      <c r="F9" t="s">
        <v>395</v>
      </c>
    </row>
    <row r="10">
      <c r="A10" s="5" t="s">
        <v>354</v>
      </c>
      <c r="B10" t="s">
        <v>1548</v>
      </c>
      <c r="C10" t="s">
        <v>2550</v>
      </c>
      <c r="D10" t="s">
        <v>2551</v>
      </c>
      <c r="E10" t="s">
        <v>2552</v>
      </c>
      <c r="F10" t="s">
        <v>2553</v>
      </c>
    </row>
    <row r="11">
      <c r="A11" s="5" t="s">
        <v>354</v>
      </c>
      <c r="B11" t="s">
        <v>1553</v>
      </c>
      <c r="C11" t="s">
        <v>2554</v>
      </c>
      <c r="D11" t="s">
        <v>2554</v>
      </c>
      <c r="E11" t="s">
        <v>2555</v>
      </c>
      <c r="F11" t="s">
        <v>2556</v>
      </c>
    </row>
    <row r="12">
      <c r="A12" s="5" t="s">
        <v>354</v>
      </c>
      <c r="B12" t="s">
        <v>1558</v>
      </c>
      <c r="C12" t="s">
        <v>2168</v>
      </c>
      <c r="D12" t="s">
        <v>2557</v>
      </c>
      <c r="E12" t="s">
        <v>2558</v>
      </c>
      <c r="F12" t="s">
        <v>2559</v>
      </c>
    </row>
    <row r="13">
      <c r="A13" s="5" t="s">
        <v>354</v>
      </c>
      <c r="B13" t="s">
        <v>1563</v>
      </c>
      <c r="C13" t="s">
        <v>2560</v>
      </c>
      <c r="D13" t="s">
        <v>2561</v>
      </c>
      <c r="E13" t="s">
        <v>2562</v>
      </c>
      <c r="F13" t="s">
        <v>2563</v>
      </c>
    </row>
    <row r="14">
      <c r="A14" s="5" t="s">
        <v>354</v>
      </c>
      <c r="B14" t="s">
        <v>1568</v>
      </c>
      <c r="C14" t="s">
        <v>2564</v>
      </c>
      <c r="D14" t="s">
        <v>2565</v>
      </c>
      <c r="E14" t="s">
        <v>2566</v>
      </c>
      <c r="F14" t="s">
        <v>2567</v>
      </c>
    </row>
    <row r="15">
      <c r="A15" s="5" t="s">
        <v>354</v>
      </c>
      <c r="B15" t="s">
        <v>1573</v>
      </c>
      <c r="C15" t="s">
        <v>2568</v>
      </c>
      <c r="D15" t="s">
        <v>2569</v>
      </c>
      <c r="E15" t="s">
        <v>2570</v>
      </c>
      <c r="F15" t="s">
        <v>2571</v>
      </c>
    </row>
    <row r="16">
      <c r="A16" s="5" t="s">
        <v>354</v>
      </c>
      <c r="B16" t="s">
        <v>1578</v>
      </c>
      <c r="C16" t="s">
        <v>2572</v>
      </c>
      <c r="D16" t="s">
        <v>2573</v>
      </c>
      <c r="E16" t="s">
        <v>2574</v>
      </c>
      <c r="F16" t="s">
        <v>2575</v>
      </c>
    </row>
    <row r="17">
      <c r="A17" s="5" t="s">
        <v>354</v>
      </c>
      <c r="B17" t="s">
        <v>1583</v>
      </c>
      <c r="C17" t="s">
        <v>2576</v>
      </c>
      <c r="D17" t="s">
        <v>2577</v>
      </c>
      <c r="E17" t="s">
        <v>2578</v>
      </c>
      <c r="F17" t="s">
        <v>2579</v>
      </c>
    </row>
    <row r="18">
      <c r="A18" s="5" t="s">
        <v>354</v>
      </c>
      <c r="B18" t="s">
        <v>1588</v>
      </c>
      <c r="C18" t="s">
        <v>2580</v>
      </c>
      <c r="D18" t="s">
        <v>2581</v>
      </c>
      <c r="E18" t="s">
        <v>2582</v>
      </c>
      <c r="F18" t="s">
        <v>2583</v>
      </c>
    </row>
    <row r="19">
      <c r="A19" s="5" t="s">
        <v>354</v>
      </c>
      <c r="B19" t="s">
        <v>1593</v>
      </c>
      <c r="C19" t="s">
        <v>2584</v>
      </c>
      <c r="D19" t="s">
        <v>2585</v>
      </c>
      <c r="E19" t="s">
        <v>2586</v>
      </c>
      <c r="F19" t="s">
        <v>2587</v>
      </c>
    </row>
    <row r="20">
      <c r="A20" s="5" t="s">
        <v>354</v>
      </c>
      <c r="B20" t="s">
        <v>1597</v>
      </c>
      <c r="C20" t="s">
        <v>2588</v>
      </c>
      <c r="D20" t="s">
        <v>2589</v>
      </c>
      <c r="E20" t="s">
        <v>2590</v>
      </c>
      <c r="F20" t="s">
        <v>2591</v>
      </c>
    </row>
    <row r="21">
      <c r="A21" s="5" t="s">
        <v>354</v>
      </c>
      <c r="B21" t="s">
        <v>1601</v>
      </c>
      <c r="C21" t="s">
        <v>2592</v>
      </c>
      <c r="D21" t="s">
        <v>2593</v>
      </c>
      <c r="E21" t="s">
        <v>2594</v>
      </c>
      <c r="F21" t="s">
        <v>2595</v>
      </c>
    </row>
    <row r="22">
      <c r="A22" s="5" t="s">
        <v>354</v>
      </c>
      <c r="B22" t="s">
        <v>1606</v>
      </c>
      <c r="C22" t="s">
        <v>2596</v>
      </c>
      <c r="D22" t="s">
        <v>2597</v>
      </c>
      <c r="E22" t="s">
        <v>2598</v>
      </c>
      <c r="F22" t="s">
        <v>2599</v>
      </c>
    </row>
    <row r="23">
      <c r="A23" s="5" t="s">
        <v>354</v>
      </c>
      <c r="B23" t="s">
        <v>1611</v>
      </c>
      <c r="C23" t="s">
        <v>2600</v>
      </c>
      <c r="D23" t="s">
        <v>2601</v>
      </c>
      <c r="E23" t="s">
        <v>2384</v>
      </c>
      <c r="F23" t="s">
        <v>2602</v>
      </c>
    </row>
    <row r="24">
      <c r="A24" s="5" t="s">
        <v>354</v>
      </c>
      <c r="B24" t="s">
        <v>1616</v>
      </c>
      <c r="C24" t="s">
        <v>2603</v>
      </c>
      <c r="D24" t="s">
        <v>2604</v>
      </c>
      <c r="E24" t="s">
        <v>2605</v>
      </c>
      <c r="F24" t="s">
        <v>2606</v>
      </c>
    </row>
    <row r="25">
      <c r="A25" s="5" t="s">
        <v>354</v>
      </c>
      <c r="B25" t="s">
        <v>1621</v>
      </c>
      <c r="C25" t="s">
        <v>2607</v>
      </c>
      <c r="D25" t="s">
        <v>2608</v>
      </c>
      <c r="E25" t="s">
        <v>2609</v>
      </c>
      <c r="F25" t="s">
        <v>2610</v>
      </c>
    </row>
    <row r="26">
      <c r="A26" s="5" t="s">
        <v>354</v>
      </c>
      <c r="B26" t="s">
        <v>1626</v>
      </c>
      <c r="C26" t="s">
        <v>2611</v>
      </c>
      <c r="D26" t="s">
        <v>2612</v>
      </c>
      <c r="E26" t="s">
        <v>2613</v>
      </c>
      <c r="F26" t="s">
        <v>2614</v>
      </c>
    </row>
    <row r="27">
      <c r="A27" s="5" t="s">
        <v>354</v>
      </c>
      <c r="B27" t="s">
        <v>1631</v>
      </c>
      <c r="C27" t="s">
        <v>2615</v>
      </c>
      <c r="D27" t="s">
        <v>2616</v>
      </c>
      <c r="E27" t="s">
        <v>2617</v>
      </c>
      <c r="F27" t="s">
        <v>2618</v>
      </c>
    </row>
    <row r="28">
      <c r="A28" s="5" t="s">
        <v>354</v>
      </c>
      <c r="B28" t="s">
        <v>1636</v>
      </c>
      <c r="C28" t="s">
        <v>2619</v>
      </c>
      <c r="D28" t="s">
        <v>2620</v>
      </c>
      <c r="E28" t="s">
        <v>2621</v>
      </c>
      <c r="F28" t="s">
        <v>2622</v>
      </c>
    </row>
    <row r="29">
      <c r="A29" s="5" t="s">
        <v>354</v>
      </c>
      <c r="B29" t="s">
        <v>1641</v>
      </c>
      <c r="C29" t="s">
        <v>2623</v>
      </c>
      <c r="D29" t="s">
        <v>2624</v>
      </c>
      <c r="E29" t="s">
        <v>2625</v>
      </c>
      <c r="F29" t="s">
        <v>2626</v>
      </c>
    </row>
    <row r="30">
      <c r="A30" s="5" t="s">
        <v>354</v>
      </c>
      <c r="B30" t="s">
        <v>1646</v>
      </c>
      <c r="C30" t="s">
        <v>2627</v>
      </c>
      <c r="D30" t="s">
        <v>1968</v>
      </c>
      <c r="E30" t="s">
        <v>2628</v>
      </c>
      <c r="F30" t="s">
        <v>2629</v>
      </c>
    </row>
    <row r="31">
      <c r="A31" s="5" t="s">
        <v>354</v>
      </c>
      <c r="B31" t="s">
        <v>1651</v>
      </c>
      <c r="C31" t="s">
        <v>2630</v>
      </c>
      <c r="D31" t="s">
        <v>2631</v>
      </c>
      <c r="E31" t="s">
        <v>2632</v>
      </c>
      <c r="F31" t="s">
        <v>2633</v>
      </c>
    </row>
    <row r="32">
      <c r="A32" s="5" t="s">
        <v>354</v>
      </c>
      <c r="B32" t="s">
        <v>1656</v>
      </c>
      <c r="C32" t="s">
        <v>2634</v>
      </c>
      <c r="D32" t="s">
        <v>2635</v>
      </c>
      <c r="E32" t="s">
        <v>2636</v>
      </c>
      <c r="F32" t="s">
        <v>2637</v>
      </c>
    </row>
    <row r="33">
      <c r="A33" s="5" t="s">
        <v>354</v>
      </c>
      <c r="B33" t="s">
        <v>1661</v>
      </c>
      <c r="C33" t="s">
        <v>2638</v>
      </c>
      <c r="D33" t="s">
        <v>2638</v>
      </c>
      <c r="E33" t="s">
        <v>2639</v>
      </c>
      <c r="F33" t="s">
        <v>2640</v>
      </c>
    </row>
    <row r="34">
      <c r="A34" s="5" t="s">
        <v>354</v>
      </c>
      <c r="B34" t="s">
        <v>1666</v>
      </c>
      <c r="C34" t="s">
        <v>2641</v>
      </c>
      <c r="D34" t="s">
        <v>2642</v>
      </c>
      <c r="E34" t="s">
        <v>2643</v>
      </c>
      <c r="F34" t="s">
        <v>2644</v>
      </c>
    </row>
    <row r="35">
      <c r="A35" s="5" t="s">
        <v>354</v>
      </c>
      <c r="B35" t="s">
        <v>1671</v>
      </c>
      <c r="C35" t="s">
        <v>2645</v>
      </c>
      <c r="D35" t="s">
        <v>2646</v>
      </c>
      <c r="E35" t="s">
        <v>2647</v>
      </c>
      <c r="F35" t="s">
        <v>2648</v>
      </c>
    </row>
    <row r="36">
      <c r="A36" s="5" t="s">
        <v>354</v>
      </c>
      <c r="B36" t="s">
        <v>1676</v>
      </c>
      <c r="C36" t="s">
        <v>2649</v>
      </c>
      <c r="D36" t="s">
        <v>2650</v>
      </c>
      <c r="E36" t="s">
        <v>395</v>
      </c>
      <c r="F36" t="s">
        <v>395</v>
      </c>
    </row>
    <row r="37">
      <c r="A37" s="5" t="s">
        <v>354</v>
      </c>
      <c r="B37" t="s">
        <v>1677</v>
      </c>
      <c r="C37" t="s">
        <v>1577</v>
      </c>
      <c r="D37" t="s">
        <v>2651</v>
      </c>
      <c r="E37" t="s">
        <v>2652</v>
      </c>
      <c r="F37" t="s">
        <v>2653</v>
      </c>
    </row>
    <row r="38">
      <c r="A38" s="5" t="s">
        <v>354</v>
      </c>
      <c r="B38" t="s">
        <v>1682</v>
      </c>
      <c r="C38" t="s">
        <v>2654</v>
      </c>
      <c r="D38" t="s">
        <v>2654</v>
      </c>
      <c r="E38" t="s">
        <v>2655</v>
      </c>
      <c r="F38" t="s">
        <v>2656</v>
      </c>
    </row>
    <row r="39">
      <c r="A39" s="5" t="s">
        <v>354</v>
      </c>
      <c r="B39" t="s">
        <v>1687</v>
      </c>
      <c r="C39" t="s">
        <v>2657</v>
      </c>
      <c r="D39" t="s">
        <v>2658</v>
      </c>
      <c r="E39" t="s">
        <v>2659</v>
      </c>
      <c r="F39" t="s">
        <v>2660</v>
      </c>
    </row>
    <row r="40">
      <c r="A40" s="5" t="s">
        <v>354</v>
      </c>
      <c r="B40" t="s">
        <v>1692</v>
      </c>
      <c r="C40" t="s">
        <v>2661</v>
      </c>
      <c r="D40" t="s">
        <v>1982</v>
      </c>
      <c r="E40" t="s">
        <v>2662</v>
      </c>
      <c r="F40" t="s">
        <v>2663</v>
      </c>
    </row>
    <row r="41">
      <c r="A41" s="5" t="s">
        <v>354</v>
      </c>
      <c r="B41" t="s">
        <v>1697</v>
      </c>
      <c r="C41" t="s">
        <v>2664</v>
      </c>
      <c r="D41" t="s">
        <v>2665</v>
      </c>
      <c r="E41" t="s">
        <v>2666</v>
      </c>
      <c r="F41" t="s">
        <v>2667</v>
      </c>
    </row>
    <row r="42">
      <c r="A42" s="5" t="s">
        <v>354</v>
      </c>
      <c r="B42" t="s">
        <v>1702</v>
      </c>
      <c r="C42" t="s">
        <v>2668</v>
      </c>
      <c r="D42" t="s">
        <v>2669</v>
      </c>
      <c r="E42" t="s">
        <v>2670</v>
      </c>
      <c r="F42" t="s">
        <v>2671</v>
      </c>
    </row>
    <row r="43">
      <c r="A43" s="5" t="s">
        <v>354</v>
      </c>
      <c r="B43" t="s">
        <v>1707</v>
      </c>
      <c r="C43" t="s">
        <v>2672</v>
      </c>
      <c r="D43" t="s">
        <v>2673</v>
      </c>
      <c r="E43" t="s">
        <v>395</v>
      </c>
      <c r="F43" t="s">
        <v>2674</v>
      </c>
    </row>
    <row r="44">
      <c r="A44" s="5" t="s">
        <v>354</v>
      </c>
      <c r="B44" t="s">
        <v>1712</v>
      </c>
      <c r="C44" t="s">
        <v>2675</v>
      </c>
      <c r="D44" t="s">
        <v>2676</v>
      </c>
      <c r="E44" t="s">
        <v>2677</v>
      </c>
      <c r="F44" t="s">
        <v>2678</v>
      </c>
    </row>
    <row r="45">
      <c r="A45" s="5" t="s">
        <v>354</v>
      </c>
      <c r="B45" t="s">
        <v>1717</v>
      </c>
      <c r="C45" t="s">
        <v>2679</v>
      </c>
      <c r="D45" t="s">
        <v>2680</v>
      </c>
      <c r="E45" t="s">
        <v>2681</v>
      </c>
      <c r="F45" t="s">
        <v>2682</v>
      </c>
    </row>
    <row r="46">
      <c r="A46" s="5" t="s">
        <v>354</v>
      </c>
      <c r="B46" t="s">
        <v>1722</v>
      </c>
      <c r="C46" t="s">
        <v>2683</v>
      </c>
      <c r="D46" t="s">
        <v>2684</v>
      </c>
      <c r="E46" t="s">
        <v>2685</v>
      </c>
      <c r="F46" t="s">
        <v>2686</v>
      </c>
    </row>
    <row r="47">
      <c r="A47" s="5" t="s">
        <v>354</v>
      </c>
      <c r="B47" t="s">
        <v>1727</v>
      </c>
      <c r="C47" t="s">
        <v>2687</v>
      </c>
      <c r="D47" t="s">
        <v>2688</v>
      </c>
      <c r="E47" t="s">
        <v>2689</v>
      </c>
      <c r="F47" t="s">
        <v>2690</v>
      </c>
    </row>
    <row r="48">
      <c r="A48" s="5" t="s">
        <v>354</v>
      </c>
      <c r="B48" t="s">
        <v>497</v>
      </c>
      <c r="C48" t="s">
        <v>965</v>
      </c>
      <c r="D48" t="s">
        <v>1198</v>
      </c>
      <c r="E48" t="s">
        <v>2691</v>
      </c>
      <c r="F48" t="s">
        <v>2692</v>
      </c>
    </row>
    <row r="50">
      <c r="A50" t="s">
        <v>371</v>
      </c>
    </row>
    <row r="51">
      <c r="A51" t="s">
        <v>529</v>
      </c>
    </row>
    <row r="52">
      <c r="A52" t="s">
        <v>530</v>
      </c>
    </row>
    <row r="53">
      <c r="A53" t="s">
        <v>354</v>
      </c>
    </row>
    <row r="54">
      <c r="A54" t="s">
        <v>373</v>
      </c>
    </row>
    <row r="55">
      <c r="A55" t="s">
        <v>532</v>
      </c>
    </row>
    <row r="56">
      <c r="A56" t="s">
        <v>2068</v>
      </c>
    </row>
    <row r="57">
      <c r="A57" t="s">
        <v>354</v>
      </c>
    </row>
    <row r="58">
      <c r="A58" t="s">
        <v>376</v>
      </c>
    </row>
    <row r="59">
      <c r="A59" t="s">
        <v>1733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38.71" hidden="0" customWidth="1"/>
    <col min="3" max="3" width="26.71" hidden="0" customWidth="1"/>
    <col min="4" max="4" width="26.71" hidden="0" customWidth="1"/>
    <col min="5" max="5" width="26.71" hidden="0" customWidth="1"/>
    <col min="6" max="6" width="26.71" hidden="0" customWidth="1"/>
  </cols>
  <sheetData>
    <row r="1">
      <c r="A1" s="4" t="s">
        <v>108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513</v>
      </c>
      <c r="D4" s="2" t="s">
        <v>514</v>
      </c>
      <c r="E4" s="2" t="s">
        <v>515</v>
      </c>
      <c r="F4" s="2" t="s">
        <v>516</v>
      </c>
    </row>
    <row r="5">
      <c r="A5" s="5" t="s">
        <v>354</v>
      </c>
      <c r="B5" t="s">
        <v>1527</v>
      </c>
      <c r="C5" t="s">
        <v>2693</v>
      </c>
      <c r="D5" t="s">
        <v>2694</v>
      </c>
      <c r="E5" t="s">
        <v>2695</v>
      </c>
      <c r="F5" t="s">
        <v>2696</v>
      </c>
    </row>
    <row r="6">
      <c r="A6" s="5" t="s">
        <v>354</v>
      </c>
      <c r="B6" t="s">
        <v>1532</v>
      </c>
      <c r="C6" t="s">
        <v>395</v>
      </c>
      <c r="D6" t="s">
        <v>395</v>
      </c>
      <c r="E6" t="s">
        <v>395</v>
      </c>
      <c r="F6" t="s">
        <v>395</v>
      </c>
    </row>
    <row r="7">
      <c r="A7" s="5" t="s">
        <v>354</v>
      </c>
      <c r="B7" t="s">
        <v>1533</v>
      </c>
      <c r="C7" t="s">
        <v>2697</v>
      </c>
      <c r="D7" t="s">
        <v>2698</v>
      </c>
      <c r="E7" t="s">
        <v>2699</v>
      </c>
      <c r="F7" t="s">
        <v>2700</v>
      </c>
    </row>
    <row r="8">
      <c r="A8" s="5" t="s">
        <v>354</v>
      </c>
      <c r="B8" t="s">
        <v>1538</v>
      </c>
      <c r="C8" t="s">
        <v>2701</v>
      </c>
      <c r="D8" t="s">
        <v>1944</v>
      </c>
      <c r="E8" t="s">
        <v>2702</v>
      </c>
      <c r="F8" t="s">
        <v>2703</v>
      </c>
    </row>
    <row r="9">
      <c r="A9" s="5" t="s">
        <v>354</v>
      </c>
      <c r="B9" t="s">
        <v>1543</v>
      </c>
      <c r="C9" t="s">
        <v>2704</v>
      </c>
      <c r="D9" t="s">
        <v>2705</v>
      </c>
      <c r="E9" t="s">
        <v>2706</v>
      </c>
      <c r="F9" t="s">
        <v>2707</v>
      </c>
    </row>
    <row r="10">
      <c r="A10" s="5" t="s">
        <v>354</v>
      </c>
      <c r="B10" t="s">
        <v>1548</v>
      </c>
      <c r="C10" t="s">
        <v>2708</v>
      </c>
      <c r="D10" t="s">
        <v>2709</v>
      </c>
      <c r="E10" t="s">
        <v>2710</v>
      </c>
      <c r="F10" t="s">
        <v>2711</v>
      </c>
    </row>
    <row r="11">
      <c r="A11" s="5" t="s">
        <v>354</v>
      </c>
      <c r="B11" t="s">
        <v>1553</v>
      </c>
      <c r="C11" t="s">
        <v>2712</v>
      </c>
      <c r="D11" t="s">
        <v>2713</v>
      </c>
      <c r="E11" t="s">
        <v>2714</v>
      </c>
      <c r="F11" t="s">
        <v>2715</v>
      </c>
    </row>
    <row r="12">
      <c r="A12" s="5" t="s">
        <v>354</v>
      </c>
      <c r="B12" t="s">
        <v>1558</v>
      </c>
      <c r="C12" t="s">
        <v>2716</v>
      </c>
      <c r="D12" t="s">
        <v>2717</v>
      </c>
      <c r="E12" t="s">
        <v>2718</v>
      </c>
      <c r="F12" t="s">
        <v>2719</v>
      </c>
    </row>
    <row r="13">
      <c r="A13" s="5" t="s">
        <v>354</v>
      </c>
      <c r="B13" t="s">
        <v>1563</v>
      </c>
      <c r="C13" t="s">
        <v>2720</v>
      </c>
      <c r="D13" t="s">
        <v>2720</v>
      </c>
      <c r="E13" t="s">
        <v>2721</v>
      </c>
      <c r="F13" t="s">
        <v>2722</v>
      </c>
    </row>
    <row r="14">
      <c r="A14" s="5" t="s">
        <v>354</v>
      </c>
      <c r="B14" t="s">
        <v>1568</v>
      </c>
      <c r="C14" t="s">
        <v>2723</v>
      </c>
      <c r="D14" t="s">
        <v>2724</v>
      </c>
      <c r="E14" t="s">
        <v>2725</v>
      </c>
      <c r="F14" t="s">
        <v>2726</v>
      </c>
    </row>
    <row r="15">
      <c r="A15" s="5" t="s">
        <v>354</v>
      </c>
      <c r="B15" t="s">
        <v>1573</v>
      </c>
      <c r="C15" t="s">
        <v>2727</v>
      </c>
      <c r="D15" t="s">
        <v>2108</v>
      </c>
      <c r="E15" t="s">
        <v>2728</v>
      </c>
      <c r="F15" t="s">
        <v>2729</v>
      </c>
    </row>
    <row r="16">
      <c r="A16" s="5" t="s">
        <v>354</v>
      </c>
      <c r="B16" t="s">
        <v>1578</v>
      </c>
      <c r="C16" t="s">
        <v>2730</v>
      </c>
      <c r="D16" t="s">
        <v>2202</v>
      </c>
      <c r="E16" t="s">
        <v>2731</v>
      </c>
      <c r="F16" t="s">
        <v>2732</v>
      </c>
    </row>
    <row r="17">
      <c r="A17" s="5" t="s">
        <v>354</v>
      </c>
      <c r="B17" t="s">
        <v>1583</v>
      </c>
      <c r="C17" t="s">
        <v>2733</v>
      </c>
      <c r="D17" t="s">
        <v>2734</v>
      </c>
      <c r="E17" t="s">
        <v>2735</v>
      </c>
      <c r="F17" t="s">
        <v>2736</v>
      </c>
    </row>
    <row r="18">
      <c r="A18" s="5" t="s">
        <v>354</v>
      </c>
      <c r="B18" t="s">
        <v>1588</v>
      </c>
      <c r="C18" t="s">
        <v>2737</v>
      </c>
      <c r="D18" t="s">
        <v>2738</v>
      </c>
      <c r="E18" t="s">
        <v>2739</v>
      </c>
      <c r="F18" t="s">
        <v>2740</v>
      </c>
    </row>
    <row r="19">
      <c r="A19" s="5" t="s">
        <v>354</v>
      </c>
      <c r="B19" t="s">
        <v>1593</v>
      </c>
      <c r="C19" t="s">
        <v>2741</v>
      </c>
      <c r="D19" t="s">
        <v>2120</v>
      </c>
      <c r="E19" t="s">
        <v>2742</v>
      </c>
      <c r="F19" t="s">
        <v>2743</v>
      </c>
    </row>
    <row r="20">
      <c r="A20" s="5" t="s">
        <v>354</v>
      </c>
      <c r="B20" t="s">
        <v>1597</v>
      </c>
      <c r="C20" t="s">
        <v>2744</v>
      </c>
      <c r="D20" t="s">
        <v>2745</v>
      </c>
      <c r="E20" t="s">
        <v>2454</v>
      </c>
      <c r="F20" t="s">
        <v>2746</v>
      </c>
    </row>
    <row r="21">
      <c r="A21" s="5" t="s">
        <v>354</v>
      </c>
      <c r="B21" t="s">
        <v>1601</v>
      </c>
      <c r="C21" t="s">
        <v>2747</v>
      </c>
      <c r="D21" t="s">
        <v>2748</v>
      </c>
      <c r="E21" t="s">
        <v>2749</v>
      </c>
      <c r="F21" t="s">
        <v>2750</v>
      </c>
    </row>
    <row r="22">
      <c r="A22" s="5" t="s">
        <v>354</v>
      </c>
      <c r="B22" t="s">
        <v>1606</v>
      </c>
      <c r="C22" t="s">
        <v>2751</v>
      </c>
      <c r="D22" t="s">
        <v>2752</v>
      </c>
      <c r="E22" t="s">
        <v>2753</v>
      </c>
      <c r="F22" t="s">
        <v>2754</v>
      </c>
    </row>
    <row r="23">
      <c r="A23" s="5" t="s">
        <v>354</v>
      </c>
      <c r="B23" t="s">
        <v>1611</v>
      </c>
      <c r="C23" t="s">
        <v>2755</v>
      </c>
      <c r="D23" t="s">
        <v>2756</v>
      </c>
      <c r="E23" t="s">
        <v>2757</v>
      </c>
      <c r="F23" t="s">
        <v>2758</v>
      </c>
    </row>
    <row r="24">
      <c r="A24" s="5" t="s">
        <v>354</v>
      </c>
      <c r="B24" t="s">
        <v>1616</v>
      </c>
      <c r="C24" t="s">
        <v>2759</v>
      </c>
      <c r="D24" t="s">
        <v>2760</v>
      </c>
      <c r="E24" t="s">
        <v>2761</v>
      </c>
      <c r="F24" t="s">
        <v>2762</v>
      </c>
    </row>
    <row r="25">
      <c r="A25" s="5" t="s">
        <v>354</v>
      </c>
      <c r="B25" t="s">
        <v>1621</v>
      </c>
      <c r="C25" t="s">
        <v>2466</v>
      </c>
      <c r="D25" t="s">
        <v>2763</v>
      </c>
      <c r="E25" t="s">
        <v>2764</v>
      </c>
      <c r="F25" t="s">
        <v>2765</v>
      </c>
    </row>
    <row r="26">
      <c r="A26" s="5" t="s">
        <v>354</v>
      </c>
      <c r="B26" t="s">
        <v>1626</v>
      </c>
      <c r="C26" t="s">
        <v>2766</v>
      </c>
      <c r="D26" t="s">
        <v>2767</v>
      </c>
      <c r="E26" t="s">
        <v>2768</v>
      </c>
      <c r="F26" t="s">
        <v>2769</v>
      </c>
    </row>
    <row r="27">
      <c r="A27" s="5" t="s">
        <v>354</v>
      </c>
      <c r="B27" t="s">
        <v>1631</v>
      </c>
      <c r="C27" t="s">
        <v>2770</v>
      </c>
      <c r="D27" t="s">
        <v>2771</v>
      </c>
      <c r="E27" t="s">
        <v>2772</v>
      </c>
      <c r="F27" t="s">
        <v>2773</v>
      </c>
    </row>
    <row r="28">
      <c r="A28" s="5" t="s">
        <v>354</v>
      </c>
      <c r="B28" t="s">
        <v>1636</v>
      </c>
      <c r="C28" t="s">
        <v>2774</v>
      </c>
      <c r="D28" t="s">
        <v>2775</v>
      </c>
      <c r="E28" t="s">
        <v>2442</v>
      </c>
      <c r="F28" t="s">
        <v>2776</v>
      </c>
    </row>
    <row r="29">
      <c r="A29" s="5" t="s">
        <v>354</v>
      </c>
      <c r="B29" t="s">
        <v>1641</v>
      </c>
      <c r="C29" t="s">
        <v>2777</v>
      </c>
      <c r="D29" t="s">
        <v>2778</v>
      </c>
      <c r="E29" t="s">
        <v>2779</v>
      </c>
      <c r="F29" t="s">
        <v>2780</v>
      </c>
    </row>
    <row r="30">
      <c r="A30" s="5" t="s">
        <v>354</v>
      </c>
      <c r="B30" t="s">
        <v>1646</v>
      </c>
      <c r="C30" t="s">
        <v>2203</v>
      </c>
      <c r="D30" t="s">
        <v>2110</v>
      </c>
      <c r="E30" t="s">
        <v>2781</v>
      </c>
      <c r="F30" t="s">
        <v>2782</v>
      </c>
    </row>
    <row r="31">
      <c r="A31" s="5" t="s">
        <v>354</v>
      </c>
      <c r="B31" t="s">
        <v>1651</v>
      </c>
      <c r="C31" t="s">
        <v>2783</v>
      </c>
      <c r="D31" t="s">
        <v>2784</v>
      </c>
      <c r="E31" t="s">
        <v>2785</v>
      </c>
      <c r="F31" t="s">
        <v>2786</v>
      </c>
    </row>
    <row r="32">
      <c r="A32" s="5" t="s">
        <v>354</v>
      </c>
      <c r="B32" t="s">
        <v>1656</v>
      </c>
      <c r="C32" t="s">
        <v>2787</v>
      </c>
      <c r="D32" t="s">
        <v>2788</v>
      </c>
      <c r="E32" t="s">
        <v>2789</v>
      </c>
      <c r="F32" t="s">
        <v>2790</v>
      </c>
    </row>
    <row r="33">
      <c r="A33" s="5" t="s">
        <v>354</v>
      </c>
      <c r="B33" t="s">
        <v>1661</v>
      </c>
      <c r="C33" t="s">
        <v>2791</v>
      </c>
      <c r="D33" t="s">
        <v>2792</v>
      </c>
      <c r="E33" t="s">
        <v>2793</v>
      </c>
      <c r="F33" t="s">
        <v>2794</v>
      </c>
    </row>
    <row r="34">
      <c r="A34" s="5" t="s">
        <v>354</v>
      </c>
      <c r="B34" t="s">
        <v>1666</v>
      </c>
      <c r="C34" t="s">
        <v>2795</v>
      </c>
      <c r="D34" t="s">
        <v>2796</v>
      </c>
      <c r="E34" t="s">
        <v>2618</v>
      </c>
      <c r="F34" t="s">
        <v>2797</v>
      </c>
    </row>
    <row r="35">
      <c r="A35" s="5" t="s">
        <v>354</v>
      </c>
      <c r="B35" t="s">
        <v>1671</v>
      </c>
      <c r="C35" t="s">
        <v>2798</v>
      </c>
      <c r="D35" t="s">
        <v>2799</v>
      </c>
      <c r="E35" t="s">
        <v>2800</v>
      </c>
      <c r="F35" t="s">
        <v>2786</v>
      </c>
    </row>
    <row r="36">
      <c r="A36" s="5" t="s">
        <v>354</v>
      </c>
      <c r="B36" t="s">
        <v>1676</v>
      </c>
      <c r="C36" t="s">
        <v>2801</v>
      </c>
      <c r="D36" t="s">
        <v>2802</v>
      </c>
      <c r="E36" t="s">
        <v>2803</v>
      </c>
      <c r="F36" t="s">
        <v>2804</v>
      </c>
    </row>
    <row r="37">
      <c r="A37" s="5" t="s">
        <v>354</v>
      </c>
      <c r="B37" t="s">
        <v>1677</v>
      </c>
      <c r="C37" t="s">
        <v>2408</v>
      </c>
      <c r="D37" t="s">
        <v>1841</v>
      </c>
      <c r="E37" t="s">
        <v>2805</v>
      </c>
      <c r="F37" t="s">
        <v>2806</v>
      </c>
    </row>
    <row r="38">
      <c r="A38" s="5" t="s">
        <v>354</v>
      </c>
      <c r="B38" t="s">
        <v>1682</v>
      </c>
      <c r="C38" t="s">
        <v>2807</v>
      </c>
      <c r="D38" t="s">
        <v>2808</v>
      </c>
      <c r="E38" t="s">
        <v>2809</v>
      </c>
      <c r="F38" t="s">
        <v>2810</v>
      </c>
    </row>
    <row r="39">
      <c r="A39" s="5" t="s">
        <v>354</v>
      </c>
      <c r="B39" t="s">
        <v>1687</v>
      </c>
      <c r="C39" t="s">
        <v>2811</v>
      </c>
      <c r="D39" t="s">
        <v>2812</v>
      </c>
      <c r="E39" t="s">
        <v>2813</v>
      </c>
      <c r="F39" t="s">
        <v>2814</v>
      </c>
    </row>
    <row r="40">
      <c r="A40" s="5" t="s">
        <v>354</v>
      </c>
      <c r="B40" t="s">
        <v>1692</v>
      </c>
      <c r="C40" t="s">
        <v>2815</v>
      </c>
      <c r="D40" t="s">
        <v>2815</v>
      </c>
      <c r="E40" t="s">
        <v>2816</v>
      </c>
      <c r="F40" t="s">
        <v>2817</v>
      </c>
    </row>
    <row r="41">
      <c r="A41" s="5" t="s">
        <v>354</v>
      </c>
      <c r="B41" t="s">
        <v>1697</v>
      </c>
      <c r="C41" t="s">
        <v>2818</v>
      </c>
      <c r="D41" t="s">
        <v>2475</v>
      </c>
      <c r="E41" t="s">
        <v>2819</v>
      </c>
      <c r="F41" t="s">
        <v>2820</v>
      </c>
    </row>
    <row r="42">
      <c r="A42" s="5" t="s">
        <v>354</v>
      </c>
      <c r="B42" t="s">
        <v>1702</v>
      </c>
      <c r="C42" t="s">
        <v>2821</v>
      </c>
      <c r="D42" t="s">
        <v>2822</v>
      </c>
      <c r="E42" t="s">
        <v>2823</v>
      </c>
      <c r="F42" t="s">
        <v>2824</v>
      </c>
    </row>
    <row r="43">
      <c r="A43" s="5" t="s">
        <v>354</v>
      </c>
      <c r="B43" t="s">
        <v>1707</v>
      </c>
      <c r="C43" t="s">
        <v>2825</v>
      </c>
      <c r="D43" t="s">
        <v>2825</v>
      </c>
      <c r="E43" t="s">
        <v>2826</v>
      </c>
      <c r="F43" t="s">
        <v>2827</v>
      </c>
    </row>
    <row r="44">
      <c r="A44" s="5" t="s">
        <v>354</v>
      </c>
      <c r="B44" t="s">
        <v>1712</v>
      </c>
      <c r="C44" t="s">
        <v>2828</v>
      </c>
      <c r="D44" t="s">
        <v>2829</v>
      </c>
      <c r="E44" t="s">
        <v>2830</v>
      </c>
      <c r="F44" t="s">
        <v>2831</v>
      </c>
    </row>
    <row r="45">
      <c r="A45" s="5" t="s">
        <v>354</v>
      </c>
      <c r="B45" t="s">
        <v>1717</v>
      </c>
      <c r="C45" t="s">
        <v>2832</v>
      </c>
      <c r="D45" t="s">
        <v>2833</v>
      </c>
      <c r="E45" t="s">
        <v>2834</v>
      </c>
      <c r="F45" t="s">
        <v>2835</v>
      </c>
    </row>
    <row r="46">
      <c r="A46" s="5" t="s">
        <v>354</v>
      </c>
      <c r="B46" t="s">
        <v>1722</v>
      </c>
      <c r="C46" t="s">
        <v>2836</v>
      </c>
      <c r="D46" t="s">
        <v>2837</v>
      </c>
      <c r="E46" t="s">
        <v>2838</v>
      </c>
      <c r="F46" t="s">
        <v>2839</v>
      </c>
    </row>
    <row r="47">
      <c r="A47" s="5" t="s">
        <v>354</v>
      </c>
      <c r="B47" t="s">
        <v>1727</v>
      </c>
      <c r="C47" t="s">
        <v>2840</v>
      </c>
      <c r="D47" t="s">
        <v>2841</v>
      </c>
      <c r="E47" t="s">
        <v>2842</v>
      </c>
      <c r="F47" t="s">
        <v>2843</v>
      </c>
    </row>
    <row r="48">
      <c r="A48" s="5" t="s">
        <v>354</v>
      </c>
      <c r="B48" t="s">
        <v>497</v>
      </c>
      <c r="C48" t="s">
        <v>1317</v>
      </c>
      <c r="D48" t="s">
        <v>1062</v>
      </c>
      <c r="E48" t="s">
        <v>2844</v>
      </c>
      <c r="F48" t="s">
        <v>2844</v>
      </c>
    </row>
    <row r="50">
      <c r="A50" t="s">
        <v>371</v>
      </c>
    </row>
    <row r="51">
      <c r="A51" t="s">
        <v>529</v>
      </c>
    </row>
    <row r="52">
      <c r="A52" t="s">
        <v>530</v>
      </c>
    </row>
    <row r="53">
      <c r="A53" t="s">
        <v>354</v>
      </c>
    </row>
    <row r="54">
      <c r="A54" t="s">
        <v>373</v>
      </c>
    </row>
    <row r="55">
      <c r="A55" t="s">
        <v>532</v>
      </c>
    </row>
    <row r="56">
      <c r="A56" t="s">
        <v>2068</v>
      </c>
    </row>
    <row r="57">
      <c r="A57" t="s">
        <v>354</v>
      </c>
    </row>
    <row r="58">
      <c r="A58" t="s">
        <v>376</v>
      </c>
    </row>
    <row r="59">
      <c r="A59" t="s">
        <v>1733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34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110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510</v>
      </c>
      <c r="D4" s="2" t="s">
        <v>1058</v>
      </c>
      <c r="E4" s="2" t="s">
        <v>2845</v>
      </c>
      <c r="F4" s="2" t="s">
        <v>2846</v>
      </c>
    </row>
    <row r="5">
      <c r="A5" s="5" t="s">
        <v>354</v>
      </c>
      <c r="B5" t="s">
        <v>2847</v>
      </c>
      <c r="C5" t="s">
        <v>727</v>
      </c>
      <c r="D5" t="s">
        <v>1426</v>
      </c>
      <c r="E5" t="s">
        <v>1072</v>
      </c>
      <c r="F5" t="s">
        <v>620</v>
      </c>
    </row>
    <row r="6">
      <c r="A6" s="5" t="s">
        <v>354</v>
      </c>
      <c r="B6" t="s">
        <v>2848</v>
      </c>
      <c r="C6" t="s">
        <v>2849</v>
      </c>
      <c r="D6" t="s">
        <v>2850</v>
      </c>
      <c r="E6" t="s">
        <v>618</v>
      </c>
      <c r="F6" t="s">
        <v>503</v>
      </c>
    </row>
    <row r="7">
      <c r="A7" s="5" t="s">
        <v>354</v>
      </c>
      <c r="B7" t="s">
        <v>2851</v>
      </c>
      <c r="C7" t="s">
        <v>2852</v>
      </c>
      <c r="D7" t="s">
        <v>1427</v>
      </c>
      <c r="E7" t="s">
        <v>1200</v>
      </c>
      <c r="F7" t="s">
        <v>1361</v>
      </c>
    </row>
    <row r="8">
      <c r="A8" s="5" t="s">
        <v>354</v>
      </c>
      <c r="B8" t="s">
        <v>2853</v>
      </c>
      <c r="C8" t="s">
        <v>1159</v>
      </c>
      <c r="D8" t="s">
        <v>2854</v>
      </c>
      <c r="E8" t="s">
        <v>1247</v>
      </c>
      <c r="F8" t="s">
        <v>1461</v>
      </c>
    </row>
    <row r="10">
      <c r="A10" t="s">
        <v>371</v>
      </c>
    </row>
    <row r="11">
      <c r="A11" t="s">
        <v>372</v>
      </c>
    </row>
    <row r="12">
      <c r="A12" t="s">
        <v>1068</v>
      </c>
    </row>
    <row r="13">
      <c r="A13" t="s">
        <v>529</v>
      </c>
    </row>
    <row r="14">
      <c r="A14" t="s">
        <v>375</v>
      </c>
    </row>
    <row r="15">
      <c r="A15" t="s">
        <v>354</v>
      </c>
    </row>
    <row r="16">
      <c r="A16" t="s">
        <v>376</v>
      </c>
    </row>
    <row r="17">
      <c r="A17" t="s">
        <v>2855</v>
      </c>
    </row>
    <row r="18">
      <c r="A18" t="s">
        <v>2856</v>
      </c>
    </row>
    <row r="19">
      <c r="A19" t="s">
        <v>2857</v>
      </c>
    </row>
    <row r="20">
      <c r="A20" t="s">
        <v>2858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34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113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510</v>
      </c>
      <c r="D4" s="2" t="s">
        <v>1058</v>
      </c>
      <c r="E4" s="2" t="s">
        <v>2845</v>
      </c>
      <c r="F4" s="2" t="s">
        <v>2846</v>
      </c>
    </row>
    <row r="5">
      <c r="A5" s="5" t="s">
        <v>354</v>
      </c>
      <c r="B5" t="s">
        <v>2847</v>
      </c>
      <c r="C5" t="s">
        <v>600</v>
      </c>
      <c r="D5" t="s">
        <v>1266</v>
      </c>
      <c r="E5" t="s">
        <v>619</v>
      </c>
      <c r="F5" t="s">
        <v>968</v>
      </c>
    </row>
    <row r="6">
      <c r="A6" s="5" t="s">
        <v>354</v>
      </c>
      <c r="B6" t="s">
        <v>2848</v>
      </c>
      <c r="C6" t="s">
        <v>1111</v>
      </c>
      <c r="D6" t="s">
        <v>2859</v>
      </c>
      <c r="E6" t="s">
        <v>499</v>
      </c>
      <c r="F6" t="s">
        <v>812</v>
      </c>
    </row>
    <row r="7">
      <c r="A7" s="5" t="s">
        <v>354</v>
      </c>
      <c r="B7" t="s">
        <v>2851</v>
      </c>
      <c r="C7" t="s">
        <v>2860</v>
      </c>
      <c r="D7" t="s">
        <v>1170</v>
      </c>
      <c r="E7" t="s">
        <v>1165</v>
      </c>
      <c r="F7" t="s">
        <v>503</v>
      </c>
    </row>
    <row r="8">
      <c r="A8" s="5" t="s">
        <v>354</v>
      </c>
      <c r="B8" t="s">
        <v>2853</v>
      </c>
      <c r="C8" t="s">
        <v>1260</v>
      </c>
      <c r="D8" t="s">
        <v>1428</v>
      </c>
      <c r="E8" t="s">
        <v>1182</v>
      </c>
      <c r="F8" t="s">
        <v>2861</v>
      </c>
    </row>
    <row r="10">
      <c r="A10" t="s">
        <v>371</v>
      </c>
    </row>
    <row r="11">
      <c r="A11" t="s">
        <v>372</v>
      </c>
    </row>
    <row r="12">
      <c r="A12" t="s">
        <v>1068</v>
      </c>
    </row>
    <row r="13">
      <c r="A13" t="s">
        <v>529</v>
      </c>
    </row>
    <row r="14">
      <c r="A14" t="s">
        <v>544</v>
      </c>
    </row>
    <row r="15">
      <c r="A15" t="s">
        <v>354</v>
      </c>
    </row>
    <row r="16">
      <c r="A16" t="s">
        <v>376</v>
      </c>
    </row>
    <row r="17">
      <c r="A17" t="s">
        <v>2855</v>
      </c>
    </row>
    <row r="18">
      <c r="A18" t="s">
        <v>2856</v>
      </c>
    </row>
    <row r="19">
      <c r="A19" t="s">
        <v>2857</v>
      </c>
    </row>
    <row r="20">
      <c r="A20" t="s">
        <v>2858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34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115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510</v>
      </c>
      <c r="D4" s="2" t="s">
        <v>1058</v>
      </c>
      <c r="E4" s="2" t="s">
        <v>2845</v>
      </c>
      <c r="F4" s="2" t="s">
        <v>2846</v>
      </c>
    </row>
    <row r="5">
      <c r="A5" s="5" t="s">
        <v>354</v>
      </c>
      <c r="B5" t="s">
        <v>2847</v>
      </c>
      <c r="C5" t="s">
        <v>786</v>
      </c>
      <c r="D5" t="s">
        <v>1426</v>
      </c>
      <c r="E5" t="s">
        <v>876</v>
      </c>
      <c r="F5" t="s">
        <v>1026</v>
      </c>
    </row>
    <row r="6">
      <c r="A6" s="5" t="s">
        <v>354</v>
      </c>
      <c r="B6" t="s">
        <v>2848</v>
      </c>
      <c r="C6" t="s">
        <v>2862</v>
      </c>
      <c r="D6" t="s">
        <v>1292</v>
      </c>
      <c r="E6" t="s">
        <v>2863</v>
      </c>
      <c r="F6" t="s">
        <v>1081</v>
      </c>
    </row>
    <row r="7">
      <c r="A7" s="5" t="s">
        <v>354</v>
      </c>
      <c r="B7" t="s">
        <v>2851</v>
      </c>
      <c r="C7" t="s">
        <v>798</v>
      </c>
      <c r="D7" t="s">
        <v>1454</v>
      </c>
      <c r="E7" t="s">
        <v>1458</v>
      </c>
      <c r="F7" t="s">
        <v>891</v>
      </c>
    </row>
    <row r="8">
      <c r="A8" s="5" t="s">
        <v>354</v>
      </c>
      <c r="B8" t="s">
        <v>2853</v>
      </c>
      <c r="C8" t="s">
        <v>1245</v>
      </c>
      <c r="D8" t="s">
        <v>1245</v>
      </c>
      <c r="E8" t="s">
        <v>498</v>
      </c>
      <c r="F8" t="s">
        <v>1279</v>
      </c>
    </row>
    <row r="10">
      <c r="A10" t="s">
        <v>371</v>
      </c>
    </row>
    <row r="11">
      <c r="A11" t="s">
        <v>372</v>
      </c>
    </row>
    <row r="12">
      <c r="A12" t="s">
        <v>1068</v>
      </c>
    </row>
    <row r="13">
      <c r="A13" t="s">
        <v>529</v>
      </c>
    </row>
    <row r="14">
      <c r="A14" t="s">
        <v>559</v>
      </c>
    </row>
    <row r="15">
      <c r="A15" t="s">
        <v>354</v>
      </c>
    </row>
    <row r="16">
      <c r="A16" t="s">
        <v>376</v>
      </c>
    </row>
    <row r="17">
      <c r="A17" t="s">
        <v>2855</v>
      </c>
    </row>
    <row r="18">
      <c r="A18" t="s">
        <v>2856</v>
      </c>
    </row>
    <row r="19">
      <c r="A19" t="s">
        <v>2857</v>
      </c>
    </row>
    <row r="20">
      <c r="A20" t="s">
        <v>2858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117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</row>
    <row r="5">
      <c r="A5" s="5" t="s">
        <v>354</v>
      </c>
      <c r="B5" t="s">
        <v>2864</v>
      </c>
      <c r="C5" t="s">
        <v>2865</v>
      </c>
      <c r="D5" t="s">
        <v>1456</v>
      </c>
      <c r="E5" t="s">
        <v>1350</v>
      </c>
      <c r="F5" t="s">
        <v>1151</v>
      </c>
    </row>
    <row r="6">
      <c r="A6" s="5" t="s">
        <v>354</v>
      </c>
      <c r="B6" t="s">
        <v>2866</v>
      </c>
      <c r="C6" t="s">
        <v>1207</v>
      </c>
      <c r="D6" t="s">
        <v>1379</v>
      </c>
      <c r="E6" t="s">
        <v>810</v>
      </c>
      <c r="F6" t="s">
        <v>1267</v>
      </c>
    </row>
    <row r="7">
      <c r="A7" s="5" t="s">
        <v>354</v>
      </c>
      <c r="B7" t="s">
        <v>2867</v>
      </c>
      <c r="C7" t="s">
        <v>1199</v>
      </c>
      <c r="D7" t="s">
        <v>1116</v>
      </c>
      <c r="E7" t="s">
        <v>890</v>
      </c>
      <c r="F7" t="s">
        <v>1384</v>
      </c>
    </row>
    <row r="8">
      <c r="A8" s="5" t="s">
        <v>354</v>
      </c>
      <c r="B8" t="s">
        <v>2868</v>
      </c>
      <c r="C8" t="s">
        <v>1238</v>
      </c>
      <c r="D8" t="s">
        <v>1354</v>
      </c>
      <c r="E8" t="s">
        <v>1360</v>
      </c>
      <c r="F8" t="s">
        <v>1134</v>
      </c>
    </row>
    <row r="9">
      <c r="A9" s="5" t="s">
        <v>354</v>
      </c>
      <c r="B9" t="s">
        <v>2869</v>
      </c>
      <c r="C9" t="s">
        <v>1247</v>
      </c>
      <c r="D9" t="s">
        <v>1219</v>
      </c>
      <c r="E9" t="s">
        <v>1287</v>
      </c>
      <c r="F9" t="s">
        <v>1207</v>
      </c>
    </row>
    <row r="10">
      <c r="A10" s="5" t="s">
        <v>354</v>
      </c>
      <c r="B10" t="s">
        <v>493</v>
      </c>
      <c r="C10" t="s">
        <v>440</v>
      </c>
      <c r="D10" t="s">
        <v>440</v>
      </c>
      <c r="E10" t="s">
        <v>440</v>
      </c>
      <c r="F10" t="s">
        <v>440</v>
      </c>
    </row>
    <row r="12">
      <c r="A12" t="s">
        <v>371</v>
      </c>
    </row>
    <row r="13">
      <c r="A13" t="s">
        <v>372</v>
      </c>
    </row>
    <row r="14">
      <c r="A14" t="s">
        <v>528</v>
      </c>
    </row>
    <row r="15">
      <c r="A15" t="s">
        <v>375</v>
      </c>
    </row>
    <row r="16">
      <c r="A16" t="s">
        <v>354</v>
      </c>
    </row>
    <row r="17">
      <c r="A17" t="s">
        <v>376</v>
      </c>
    </row>
    <row r="18">
      <c r="A18" t="s">
        <v>2870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120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</row>
    <row r="5">
      <c r="A5" s="5" t="s">
        <v>354</v>
      </c>
      <c r="B5" t="s">
        <v>2864</v>
      </c>
      <c r="C5" t="s">
        <v>1393</v>
      </c>
      <c r="D5" t="s">
        <v>1466</v>
      </c>
      <c r="E5" t="s">
        <v>2871</v>
      </c>
      <c r="F5" t="s">
        <v>1393</v>
      </c>
    </row>
    <row r="6">
      <c r="A6" s="5" t="s">
        <v>354</v>
      </c>
      <c r="B6" t="s">
        <v>2866</v>
      </c>
      <c r="C6" t="s">
        <v>1116</v>
      </c>
      <c r="D6" t="s">
        <v>1398</v>
      </c>
      <c r="E6" t="s">
        <v>1303</v>
      </c>
      <c r="F6" t="s">
        <v>1392</v>
      </c>
    </row>
    <row r="7">
      <c r="A7" s="5" t="s">
        <v>354</v>
      </c>
      <c r="B7" t="s">
        <v>2867</v>
      </c>
      <c r="C7" t="s">
        <v>1116</v>
      </c>
      <c r="D7" t="s">
        <v>1443</v>
      </c>
      <c r="E7" t="s">
        <v>2872</v>
      </c>
      <c r="F7" t="s">
        <v>1355</v>
      </c>
    </row>
    <row r="8">
      <c r="A8" s="5" t="s">
        <v>354</v>
      </c>
      <c r="B8" t="s">
        <v>2868</v>
      </c>
      <c r="C8" t="s">
        <v>1276</v>
      </c>
      <c r="D8" t="s">
        <v>1388</v>
      </c>
      <c r="E8" t="s">
        <v>1097</v>
      </c>
      <c r="F8" t="s">
        <v>1303</v>
      </c>
    </row>
    <row r="9">
      <c r="A9" s="5" t="s">
        <v>354</v>
      </c>
      <c r="B9" t="s">
        <v>2869</v>
      </c>
      <c r="C9" t="s">
        <v>1186</v>
      </c>
      <c r="D9" t="s">
        <v>1238</v>
      </c>
      <c r="E9" t="s">
        <v>1180</v>
      </c>
      <c r="F9" t="s">
        <v>1165</v>
      </c>
    </row>
    <row r="10">
      <c r="A10" s="5" t="s">
        <v>354</v>
      </c>
      <c r="B10" t="s">
        <v>493</v>
      </c>
      <c r="C10" t="s">
        <v>440</v>
      </c>
      <c r="D10" t="s">
        <v>440</v>
      </c>
      <c r="E10" t="s">
        <v>440</v>
      </c>
      <c r="F10" t="s">
        <v>440</v>
      </c>
    </row>
    <row r="12">
      <c r="A12" t="s">
        <v>371</v>
      </c>
    </row>
    <row r="13">
      <c r="A13" t="s">
        <v>372</v>
      </c>
    </row>
    <row r="14">
      <c r="A14" t="s">
        <v>528</v>
      </c>
    </row>
    <row r="15">
      <c r="A15" t="s">
        <v>544</v>
      </c>
    </row>
    <row r="16">
      <c r="A16" t="s">
        <v>354</v>
      </c>
    </row>
    <row r="17">
      <c r="A17" t="s">
        <v>376</v>
      </c>
    </row>
    <row r="18">
      <c r="A18" t="s">
        <v>2870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122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</row>
    <row r="5">
      <c r="A5" s="5" t="s">
        <v>354</v>
      </c>
      <c r="B5" t="s">
        <v>2864</v>
      </c>
      <c r="C5" t="s">
        <v>2873</v>
      </c>
      <c r="D5" t="s">
        <v>2874</v>
      </c>
      <c r="E5" t="s">
        <v>1432</v>
      </c>
      <c r="F5" t="s">
        <v>1159</v>
      </c>
    </row>
    <row r="6">
      <c r="A6" s="5" t="s">
        <v>354</v>
      </c>
      <c r="B6" t="s">
        <v>2866</v>
      </c>
      <c r="C6" t="s">
        <v>1458</v>
      </c>
      <c r="D6" t="s">
        <v>1303</v>
      </c>
      <c r="E6" t="s">
        <v>1364</v>
      </c>
      <c r="F6" t="s">
        <v>1243</v>
      </c>
    </row>
    <row r="7">
      <c r="A7" s="5" t="s">
        <v>354</v>
      </c>
      <c r="B7" t="s">
        <v>2867</v>
      </c>
      <c r="C7" t="s">
        <v>1224</v>
      </c>
      <c r="D7" t="s">
        <v>1207</v>
      </c>
      <c r="E7" t="s">
        <v>1191</v>
      </c>
      <c r="F7" t="s">
        <v>1305</v>
      </c>
    </row>
    <row r="8">
      <c r="A8" s="5" t="s">
        <v>354</v>
      </c>
      <c r="B8" t="s">
        <v>2868</v>
      </c>
      <c r="C8" t="s">
        <v>1223</v>
      </c>
      <c r="D8" t="s">
        <v>1242</v>
      </c>
      <c r="E8" t="s">
        <v>1418</v>
      </c>
      <c r="F8" t="s">
        <v>1398</v>
      </c>
    </row>
    <row r="9">
      <c r="A9" s="5" t="s">
        <v>354</v>
      </c>
      <c r="B9" t="s">
        <v>2869</v>
      </c>
      <c r="C9" t="s">
        <v>1377</v>
      </c>
      <c r="D9" t="s">
        <v>1426</v>
      </c>
      <c r="E9" t="s">
        <v>1241</v>
      </c>
      <c r="F9" t="s">
        <v>1377</v>
      </c>
    </row>
    <row r="10">
      <c r="A10" s="5" t="s">
        <v>354</v>
      </c>
      <c r="B10" t="s">
        <v>493</v>
      </c>
      <c r="C10" t="s">
        <v>440</v>
      </c>
      <c r="D10" t="s">
        <v>440</v>
      </c>
      <c r="E10" t="s">
        <v>440</v>
      </c>
      <c r="F10" t="s">
        <v>440</v>
      </c>
    </row>
    <row r="12">
      <c r="A12" t="s">
        <v>371</v>
      </c>
    </row>
    <row r="13">
      <c r="A13" t="s">
        <v>372</v>
      </c>
    </row>
    <row r="14">
      <c r="A14" t="s">
        <v>528</v>
      </c>
    </row>
    <row r="15">
      <c r="A15" t="s">
        <v>559</v>
      </c>
    </row>
    <row r="16">
      <c r="A16" t="s">
        <v>354</v>
      </c>
    </row>
    <row r="17">
      <c r="A17" t="s">
        <v>376</v>
      </c>
    </row>
    <row r="18">
      <c r="A18" t="s">
        <v>2870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124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</row>
    <row r="5">
      <c r="A5" s="5" t="s">
        <v>354</v>
      </c>
      <c r="B5" t="s">
        <v>2875</v>
      </c>
      <c r="C5" t="s">
        <v>1140</v>
      </c>
      <c r="D5" t="s">
        <v>1128</v>
      </c>
      <c r="E5" t="s">
        <v>2876</v>
      </c>
      <c r="F5" t="s">
        <v>1283</v>
      </c>
    </row>
    <row r="6">
      <c r="A6" s="5" t="s">
        <v>354</v>
      </c>
      <c r="B6" t="s">
        <v>2877</v>
      </c>
      <c r="C6" t="s">
        <v>2878</v>
      </c>
      <c r="D6" t="s">
        <v>2879</v>
      </c>
      <c r="E6" t="s">
        <v>2880</v>
      </c>
      <c r="F6" t="s">
        <v>1517</v>
      </c>
    </row>
    <row r="7">
      <c r="A7" s="5" t="s">
        <v>354</v>
      </c>
      <c r="B7" t="s">
        <v>2881</v>
      </c>
      <c r="C7" t="s">
        <v>1064</v>
      </c>
      <c r="D7" t="s">
        <v>1219</v>
      </c>
      <c r="E7" t="s">
        <v>503</v>
      </c>
      <c r="F7" t="s">
        <v>1231</v>
      </c>
    </row>
    <row r="8">
      <c r="A8" s="5" t="s">
        <v>354</v>
      </c>
      <c r="B8" t="s">
        <v>2882</v>
      </c>
      <c r="C8" t="s">
        <v>1074</v>
      </c>
      <c r="D8" t="s">
        <v>875</v>
      </c>
      <c r="E8" t="s">
        <v>1390</v>
      </c>
      <c r="F8" t="s">
        <v>1064</v>
      </c>
    </row>
    <row r="9">
      <c r="A9" s="5" t="s">
        <v>354</v>
      </c>
      <c r="B9" t="s">
        <v>2883</v>
      </c>
      <c r="C9" t="s">
        <v>1212</v>
      </c>
      <c r="D9" t="s">
        <v>812</v>
      </c>
      <c r="E9" t="s">
        <v>1390</v>
      </c>
      <c r="F9" t="s">
        <v>1146</v>
      </c>
    </row>
    <row r="10">
      <c r="A10" s="5" t="s">
        <v>354</v>
      </c>
      <c r="B10" t="s">
        <v>493</v>
      </c>
      <c r="C10" t="s">
        <v>440</v>
      </c>
      <c r="D10" t="s">
        <v>440</v>
      </c>
      <c r="E10" t="s">
        <v>440</v>
      </c>
      <c r="F10" t="s">
        <v>440</v>
      </c>
    </row>
    <row r="12">
      <c r="A12" t="s">
        <v>371</v>
      </c>
    </row>
    <row r="13">
      <c r="A13" t="s">
        <v>372</v>
      </c>
    </row>
    <row r="14">
      <c r="A14" t="s">
        <v>528</v>
      </c>
    </row>
    <row r="15">
      <c r="A15" t="s">
        <v>375</v>
      </c>
    </row>
    <row r="16">
      <c r="A16" t="s">
        <v>354</v>
      </c>
    </row>
    <row r="17">
      <c r="A17" t="s">
        <v>376</v>
      </c>
    </row>
    <row r="18">
      <c r="A18" t="s">
        <v>2884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127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</row>
    <row r="5">
      <c r="A5" s="5" t="s">
        <v>354</v>
      </c>
      <c r="B5" t="s">
        <v>2875</v>
      </c>
      <c r="C5" t="s">
        <v>1159</v>
      </c>
      <c r="D5" t="s">
        <v>2885</v>
      </c>
      <c r="E5" t="s">
        <v>1295</v>
      </c>
      <c r="F5" t="s">
        <v>2886</v>
      </c>
    </row>
    <row r="6">
      <c r="A6" s="5" t="s">
        <v>354</v>
      </c>
      <c r="B6" t="s">
        <v>2877</v>
      </c>
      <c r="C6" t="s">
        <v>1447</v>
      </c>
      <c r="D6" t="s">
        <v>1404</v>
      </c>
      <c r="E6" t="s">
        <v>2859</v>
      </c>
      <c r="F6" t="s">
        <v>1109</v>
      </c>
    </row>
    <row r="7">
      <c r="A7" s="5" t="s">
        <v>354</v>
      </c>
      <c r="B7" t="s">
        <v>2881</v>
      </c>
      <c r="C7" t="s">
        <v>1076</v>
      </c>
      <c r="D7" t="s">
        <v>1429</v>
      </c>
      <c r="E7" t="s">
        <v>685</v>
      </c>
      <c r="F7" t="s">
        <v>1232</v>
      </c>
    </row>
    <row r="8">
      <c r="A8" s="5" t="s">
        <v>354</v>
      </c>
      <c r="B8" t="s">
        <v>2882</v>
      </c>
      <c r="C8" t="s">
        <v>1064</v>
      </c>
      <c r="D8" t="s">
        <v>1212</v>
      </c>
      <c r="E8" t="s">
        <v>1232</v>
      </c>
      <c r="F8" t="s">
        <v>891</v>
      </c>
    </row>
    <row r="9">
      <c r="A9" s="5" t="s">
        <v>354</v>
      </c>
      <c r="B9" t="s">
        <v>2883</v>
      </c>
      <c r="C9" t="s">
        <v>1232</v>
      </c>
      <c r="D9" t="s">
        <v>1212</v>
      </c>
      <c r="E9" t="s">
        <v>1236</v>
      </c>
      <c r="F9" t="s">
        <v>1064</v>
      </c>
    </row>
    <row r="10">
      <c r="A10" s="5" t="s">
        <v>354</v>
      </c>
      <c r="B10" t="s">
        <v>493</v>
      </c>
      <c r="C10" t="s">
        <v>440</v>
      </c>
      <c r="D10" t="s">
        <v>440</v>
      </c>
      <c r="E10" t="s">
        <v>440</v>
      </c>
      <c r="F10" t="s">
        <v>440</v>
      </c>
    </row>
    <row r="12">
      <c r="A12" t="s">
        <v>371</v>
      </c>
    </row>
    <row r="13">
      <c r="A13" t="s">
        <v>372</v>
      </c>
    </row>
    <row r="14">
      <c r="A14" t="s">
        <v>528</v>
      </c>
    </row>
    <row r="15">
      <c r="A15" t="s">
        <v>544</v>
      </c>
    </row>
    <row r="16">
      <c r="A16" t="s">
        <v>354</v>
      </c>
    </row>
    <row r="17">
      <c r="A17" t="s">
        <v>376</v>
      </c>
    </row>
    <row r="18">
      <c r="A18" t="s">
        <v>2884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22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  <c r="G4" s="2" t="s">
        <v>513</v>
      </c>
      <c r="H4" s="2" t="s">
        <v>514</v>
      </c>
      <c r="I4" s="2" t="s">
        <v>515</v>
      </c>
      <c r="J4" s="2" t="s">
        <v>516</v>
      </c>
    </row>
    <row r="5">
      <c r="A5" s="5" t="s">
        <v>354</v>
      </c>
      <c r="B5" t="s">
        <v>362</v>
      </c>
      <c r="C5" t="s">
        <v>533</v>
      </c>
      <c r="D5" t="s">
        <v>442</v>
      </c>
      <c r="E5" t="s">
        <v>442</v>
      </c>
      <c r="F5" t="s">
        <v>414</v>
      </c>
      <c r="G5" t="s">
        <v>534</v>
      </c>
      <c r="H5" t="s">
        <v>535</v>
      </c>
      <c r="I5" t="s">
        <v>536</v>
      </c>
      <c r="J5" t="s">
        <v>537</v>
      </c>
    </row>
    <row r="6">
      <c r="A6" s="5" t="s">
        <v>354</v>
      </c>
      <c r="B6" t="s">
        <v>365</v>
      </c>
      <c r="C6" t="s">
        <v>533</v>
      </c>
      <c r="D6" t="s">
        <v>494</v>
      </c>
      <c r="E6" t="s">
        <v>525</v>
      </c>
      <c r="F6" t="s">
        <v>432</v>
      </c>
      <c r="G6" t="s">
        <v>439</v>
      </c>
      <c r="H6" t="s">
        <v>538</v>
      </c>
      <c r="I6" t="s">
        <v>539</v>
      </c>
      <c r="J6" t="s">
        <v>540</v>
      </c>
    </row>
    <row r="7">
      <c r="A7" s="5" t="s">
        <v>354</v>
      </c>
      <c r="B7" t="s">
        <v>368</v>
      </c>
      <c r="C7" t="s">
        <v>465</v>
      </c>
      <c r="D7" t="s">
        <v>494</v>
      </c>
      <c r="E7" t="s">
        <v>424</v>
      </c>
      <c r="F7" t="s">
        <v>438</v>
      </c>
      <c r="G7" t="s">
        <v>400</v>
      </c>
      <c r="H7" t="s">
        <v>541</v>
      </c>
      <c r="I7" t="s">
        <v>542</v>
      </c>
      <c r="J7" t="s">
        <v>543</v>
      </c>
    </row>
    <row r="9">
      <c r="A9" t="s">
        <v>371</v>
      </c>
    </row>
    <row r="10">
      <c r="A10" t="s">
        <v>372</v>
      </c>
    </row>
    <row r="11">
      <c r="A11" t="s">
        <v>528</v>
      </c>
    </row>
    <row r="12">
      <c r="A12" t="s">
        <v>529</v>
      </c>
    </row>
    <row r="13">
      <c r="A13" t="s">
        <v>530</v>
      </c>
    </row>
    <row r="14">
      <c r="A14" t="s">
        <v>354</v>
      </c>
    </row>
    <row r="15">
      <c r="A15" t="s">
        <v>373</v>
      </c>
    </row>
    <row r="16">
      <c r="A16" t="s">
        <v>374</v>
      </c>
    </row>
    <row r="17">
      <c r="A17" t="s">
        <v>531</v>
      </c>
    </row>
    <row r="18">
      <c r="A18" t="s">
        <v>532</v>
      </c>
    </row>
    <row r="19">
      <c r="A19" t="s">
        <v>544</v>
      </c>
    </row>
    <row r="20">
      <c r="A20" t="s">
        <v>354</v>
      </c>
    </row>
    <row r="21">
      <c r="A21" t="s">
        <v>376</v>
      </c>
    </row>
    <row r="22">
      <c r="A22" t="s">
        <v>377</v>
      </c>
    </row>
  </sheetData>
  <mergeCells count="1">
    <mergeCell ref="A3:J3"/>
  </mergeCells>
  <pageMargins left="0.7" right="0.7" top="0.75" bottom="0.75" header="0.3" footer="0.3"/>
  <pageSetup paperSize="9" orientation="portrait" horizontalDpi="300" verticalDpi="300"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129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</row>
    <row r="5">
      <c r="A5" s="5" t="s">
        <v>354</v>
      </c>
      <c r="B5" t="s">
        <v>2875</v>
      </c>
      <c r="C5" t="s">
        <v>2887</v>
      </c>
      <c r="D5" t="s">
        <v>2859</v>
      </c>
      <c r="E5" t="s">
        <v>2888</v>
      </c>
      <c r="F5" t="s">
        <v>2889</v>
      </c>
    </row>
    <row r="6">
      <c r="A6" s="5" t="s">
        <v>354</v>
      </c>
      <c r="B6" t="s">
        <v>2877</v>
      </c>
      <c r="C6" t="s">
        <v>1367</v>
      </c>
      <c r="D6" t="s">
        <v>1205</v>
      </c>
      <c r="E6" t="s">
        <v>1432</v>
      </c>
      <c r="F6" t="s">
        <v>2859</v>
      </c>
    </row>
    <row r="7">
      <c r="A7" s="5" t="s">
        <v>354</v>
      </c>
      <c r="B7" t="s">
        <v>2881</v>
      </c>
      <c r="C7" t="s">
        <v>812</v>
      </c>
      <c r="D7" t="s">
        <v>1212</v>
      </c>
      <c r="E7" t="s">
        <v>1063</v>
      </c>
      <c r="F7" t="s">
        <v>1064</v>
      </c>
    </row>
    <row r="8">
      <c r="A8" s="5" t="s">
        <v>354</v>
      </c>
      <c r="B8" t="s">
        <v>2882</v>
      </c>
      <c r="C8" t="s">
        <v>875</v>
      </c>
      <c r="D8" t="s">
        <v>662</v>
      </c>
      <c r="E8" t="s">
        <v>1146</v>
      </c>
      <c r="F8" t="s">
        <v>687</v>
      </c>
    </row>
    <row r="9">
      <c r="A9" s="5" t="s">
        <v>354</v>
      </c>
      <c r="B9" t="s">
        <v>2883</v>
      </c>
      <c r="C9" t="s">
        <v>503</v>
      </c>
      <c r="D9" t="s">
        <v>618</v>
      </c>
      <c r="E9" t="s">
        <v>892</v>
      </c>
      <c r="F9" t="s">
        <v>894</v>
      </c>
    </row>
    <row r="10">
      <c r="A10" s="5" t="s">
        <v>354</v>
      </c>
      <c r="B10" t="s">
        <v>493</v>
      </c>
      <c r="C10" t="s">
        <v>440</v>
      </c>
      <c r="D10" t="s">
        <v>440</v>
      </c>
      <c r="E10" t="s">
        <v>440</v>
      </c>
      <c r="F10" t="s">
        <v>440</v>
      </c>
    </row>
    <row r="12">
      <c r="A12" t="s">
        <v>371</v>
      </c>
    </row>
    <row r="13">
      <c r="A13" t="s">
        <v>372</v>
      </c>
    </row>
    <row r="14">
      <c r="A14" t="s">
        <v>528</v>
      </c>
    </row>
    <row r="15">
      <c r="A15" t="s">
        <v>559</v>
      </c>
    </row>
    <row r="16">
      <c r="A16" t="s">
        <v>354</v>
      </c>
    </row>
    <row r="17">
      <c r="A17" t="s">
        <v>376</v>
      </c>
    </row>
    <row r="18">
      <c r="A18" t="s">
        <v>2884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</cols>
  <sheetData>
    <row r="1">
      <c r="A1" s="4" t="s">
        <v>131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</row>
    <row r="4">
      <c r="A4" s="2" t="s">
        <v>354</v>
      </c>
      <c r="B4" s="2" t="s">
        <v>354</v>
      </c>
      <c r="C4" s="2" t="s">
        <v>2890</v>
      </c>
      <c r="D4" s="2" t="s">
        <v>2891</v>
      </c>
      <c r="E4" s="2" t="s">
        <v>2892</v>
      </c>
      <c r="F4" s="2" t="s">
        <v>2893</v>
      </c>
      <c r="G4" s="2" t="s">
        <v>2894</v>
      </c>
      <c r="H4" s="2" t="s">
        <v>2895</v>
      </c>
    </row>
    <row r="5">
      <c r="A5" s="5" t="s">
        <v>354</v>
      </c>
      <c r="B5" t="s">
        <v>384</v>
      </c>
      <c r="C5" t="s">
        <v>708</v>
      </c>
      <c r="D5" t="s">
        <v>533</v>
      </c>
      <c r="E5" t="s">
        <v>389</v>
      </c>
      <c r="F5" t="s">
        <v>825</v>
      </c>
      <c r="G5" t="s">
        <v>2896</v>
      </c>
      <c r="H5" t="s">
        <v>886</v>
      </c>
    </row>
    <row r="6">
      <c r="A6" s="5" t="s">
        <v>354</v>
      </c>
      <c r="B6" t="s">
        <v>391</v>
      </c>
      <c r="C6" t="s">
        <v>1235</v>
      </c>
      <c r="D6" t="s">
        <v>804</v>
      </c>
      <c r="E6" t="s">
        <v>2897</v>
      </c>
      <c r="F6" t="s">
        <v>1006</v>
      </c>
      <c r="G6" t="s">
        <v>2898</v>
      </c>
      <c r="H6" t="s">
        <v>1306</v>
      </c>
    </row>
    <row r="7">
      <c r="A7" s="5" t="s">
        <v>354</v>
      </c>
      <c r="B7" t="s">
        <v>396</v>
      </c>
      <c r="C7" t="s">
        <v>578</v>
      </c>
      <c r="D7" t="s">
        <v>771</v>
      </c>
      <c r="E7" t="s">
        <v>1010</v>
      </c>
      <c r="F7" t="s">
        <v>975</v>
      </c>
      <c r="G7" t="s">
        <v>794</v>
      </c>
      <c r="H7" t="s">
        <v>1194</v>
      </c>
    </row>
    <row r="8">
      <c r="A8" s="5" t="s">
        <v>354</v>
      </c>
      <c r="B8" t="s">
        <v>403</v>
      </c>
      <c r="C8" t="s">
        <v>1010</v>
      </c>
      <c r="D8" t="s">
        <v>1244</v>
      </c>
      <c r="E8" t="s">
        <v>1334</v>
      </c>
      <c r="F8" t="s">
        <v>485</v>
      </c>
      <c r="G8" t="s">
        <v>2899</v>
      </c>
      <c r="H8" t="s">
        <v>794</v>
      </c>
    </row>
    <row r="9">
      <c r="A9" s="5" t="s">
        <v>354</v>
      </c>
      <c r="B9" t="s">
        <v>410</v>
      </c>
      <c r="C9" t="s">
        <v>364</v>
      </c>
      <c r="D9" t="s">
        <v>821</v>
      </c>
      <c r="E9" t="s">
        <v>393</v>
      </c>
      <c r="F9" t="s">
        <v>775</v>
      </c>
      <c r="G9" t="s">
        <v>932</v>
      </c>
      <c r="H9" t="s">
        <v>2900</v>
      </c>
    </row>
    <row r="10">
      <c r="A10" s="5" t="s">
        <v>354</v>
      </c>
      <c r="B10" t="s">
        <v>416</v>
      </c>
      <c r="C10" t="s">
        <v>884</v>
      </c>
      <c r="D10" t="s">
        <v>782</v>
      </c>
      <c r="E10" t="s">
        <v>485</v>
      </c>
      <c r="F10" t="s">
        <v>883</v>
      </c>
      <c r="G10" t="s">
        <v>768</v>
      </c>
      <c r="H10" t="s">
        <v>751</v>
      </c>
    </row>
    <row r="11">
      <c r="A11" s="5" t="s">
        <v>354</v>
      </c>
      <c r="B11" t="s">
        <v>423</v>
      </c>
      <c r="C11" t="s">
        <v>370</v>
      </c>
      <c r="D11" t="s">
        <v>421</v>
      </c>
      <c r="E11" t="s">
        <v>939</v>
      </c>
      <c r="F11" t="s">
        <v>1334</v>
      </c>
      <c r="G11" t="s">
        <v>884</v>
      </c>
      <c r="H11" t="s">
        <v>631</v>
      </c>
    </row>
    <row r="12">
      <c r="A12" s="5" t="s">
        <v>354</v>
      </c>
      <c r="B12" t="s">
        <v>428</v>
      </c>
      <c r="C12" t="s">
        <v>578</v>
      </c>
      <c r="D12" t="s">
        <v>444</v>
      </c>
      <c r="E12" t="s">
        <v>560</v>
      </c>
      <c r="F12" t="s">
        <v>389</v>
      </c>
      <c r="G12" t="s">
        <v>727</v>
      </c>
      <c r="H12" t="s">
        <v>458</v>
      </c>
    </row>
    <row r="13">
      <c r="A13" s="5" t="s">
        <v>354</v>
      </c>
      <c r="B13" t="s">
        <v>433</v>
      </c>
      <c r="C13" t="s">
        <v>455</v>
      </c>
      <c r="D13" t="s">
        <v>800</v>
      </c>
      <c r="E13" t="s">
        <v>495</v>
      </c>
      <c r="F13" t="s">
        <v>825</v>
      </c>
      <c r="G13" t="s">
        <v>1252</v>
      </c>
      <c r="H13" t="s">
        <v>1017</v>
      </c>
    </row>
    <row r="14">
      <c r="A14" s="5" t="s">
        <v>354</v>
      </c>
      <c r="B14" t="s">
        <v>437</v>
      </c>
      <c r="C14" t="s">
        <v>612</v>
      </c>
      <c r="D14" t="s">
        <v>868</v>
      </c>
      <c r="E14" t="s">
        <v>473</v>
      </c>
      <c r="F14" t="s">
        <v>785</v>
      </c>
      <c r="G14" t="s">
        <v>415</v>
      </c>
      <c r="H14" t="s">
        <v>658</v>
      </c>
    </row>
    <row r="15">
      <c r="A15" s="5" t="s">
        <v>354</v>
      </c>
      <c r="B15" t="s">
        <v>441</v>
      </c>
      <c r="C15" t="s">
        <v>424</v>
      </c>
      <c r="D15" t="s">
        <v>714</v>
      </c>
      <c r="E15" t="s">
        <v>1252</v>
      </c>
      <c r="F15" t="s">
        <v>2901</v>
      </c>
      <c r="G15" t="s">
        <v>2900</v>
      </c>
      <c r="H15" t="s">
        <v>1194</v>
      </c>
    </row>
    <row r="16">
      <c r="A16" s="5" t="s">
        <v>354</v>
      </c>
      <c r="B16" t="s">
        <v>443</v>
      </c>
      <c r="C16" t="s">
        <v>546</v>
      </c>
      <c r="D16" t="s">
        <v>718</v>
      </c>
      <c r="E16" t="s">
        <v>574</v>
      </c>
      <c r="F16" t="s">
        <v>561</v>
      </c>
      <c r="G16" t="s">
        <v>533</v>
      </c>
      <c r="H16" t="s">
        <v>479</v>
      </c>
    </row>
    <row r="17">
      <c r="A17" s="5" t="s">
        <v>354</v>
      </c>
      <c r="B17" t="s">
        <v>448</v>
      </c>
      <c r="C17" t="s">
        <v>825</v>
      </c>
      <c r="D17" t="s">
        <v>473</v>
      </c>
      <c r="E17" t="s">
        <v>732</v>
      </c>
      <c r="F17" t="s">
        <v>2902</v>
      </c>
      <c r="G17" t="s">
        <v>925</v>
      </c>
      <c r="H17" t="s">
        <v>1094</v>
      </c>
    </row>
    <row r="18">
      <c r="A18" s="5" t="s">
        <v>354</v>
      </c>
      <c r="B18" t="s">
        <v>453</v>
      </c>
      <c r="C18" t="s">
        <v>409</v>
      </c>
      <c r="D18" t="s">
        <v>397</v>
      </c>
      <c r="E18" t="s">
        <v>473</v>
      </c>
      <c r="F18" t="s">
        <v>825</v>
      </c>
      <c r="G18" t="s">
        <v>2902</v>
      </c>
      <c r="H18" t="s">
        <v>2897</v>
      </c>
    </row>
    <row r="19">
      <c r="A19" s="5" t="s">
        <v>354</v>
      </c>
      <c r="B19" t="s">
        <v>459</v>
      </c>
      <c r="C19" t="s">
        <v>782</v>
      </c>
      <c r="D19" t="s">
        <v>426</v>
      </c>
      <c r="E19" t="s">
        <v>606</v>
      </c>
      <c r="F19" t="s">
        <v>786</v>
      </c>
      <c r="G19" t="s">
        <v>1315</v>
      </c>
      <c r="H19" t="s">
        <v>358</v>
      </c>
    </row>
    <row r="20">
      <c r="A20" s="5" t="s">
        <v>354</v>
      </c>
      <c r="B20" t="s">
        <v>466</v>
      </c>
      <c r="C20" t="s">
        <v>463</v>
      </c>
      <c r="D20" t="s">
        <v>579</v>
      </c>
      <c r="E20" t="s">
        <v>832</v>
      </c>
      <c r="F20" t="s">
        <v>782</v>
      </c>
      <c r="G20" t="s">
        <v>389</v>
      </c>
      <c r="H20" t="s">
        <v>840</v>
      </c>
    </row>
    <row r="21">
      <c r="A21" s="5" t="s">
        <v>354</v>
      </c>
      <c r="B21" t="s">
        <v>470</v>
      </c>
      <c r="C21" t="s">
        <v>523</v>
      </c>
      <c r="D21" t="s">
        <v>451</v>
      </c>
      <c r="E21" t="s">
        <v>2901</v>
      </c>
      <c r="F21" t="s">
        <v>840</v>
      </c>
      <c r="G21" t="s">
        <v>406</v>
      </c>
      <c r="H21" t="s">
        <v>2903</v>
      </c>
    </row>
    <row r="22">
      <c r="A22" s="5" t="s">
        <v>354</v>
      </c>
      <c r="B22" t="s">
        <v>477</v>
      </c>
      <c r="C22" t="s">
        <v>475</v>
      </c>
      <c r="D22" t="s">
        <v>388</v>
      </c>
      <c r="E22" t="s">
        <v>551</v>
      </c>
      <c r="F22" t="s">
        <v>2901</v>
      </c>
      <c r="G22" t="s">
        <v>2904</v>
      </c>
      <c r="H22" t="s">
        <v>2905</v>
      </c>
    </row>
    <row r="23">
      <c r="A23" s="5" t="s">
        <v>354</v>
      </c>
      <c r="B23" t="s">
        <v>481</v>
      </c>
      <c r="C23" t="s">
        <v>932</v>
      </c>
      <c r="D23" t="s">
        <v>852</v>
      </c>
      <c r="E23" t="s">
        <v>713</v>
      </c>
      <c r="F23" t="s">
        <v>727</v>
      </c>
      <c r="G23" t="s">
        <v>2906</v>
      </c>
      <c r="H23" t="s">
        <v>2907</v>
      </c>
    </row>
    <row r="24">
      <c r="A24" s="5" t="s">
        <v>354</v>
      </c>
      <c r="B24" t="s">
        <v>486</v>
      </c>
      <c r="C24" t="s">
        <v>756</v>
      </c>
      <c r="D24" t="s">
        <v>1334</v>
      </c>
      <c r="E24" t="s">
        <v>545</v>
      </c>
      <c r="F24" t="s">
        <v>840</v>
      </c>
      <c r="G24" t="s">
        <v>942</v>
      </c>
      <c r="H24" t="s">
        <v>2908</v>
      </c>
    </row>
    <row r="25">
      <c r="A25" s="5" t="s">
        <v>354</v>
      </c>
      <c r="B25" t="s">
        <v>491</v>
      </c>
      <c r="C25" t="s">
        <v>635</v>
      </c>
      <c r="D25" t="s">
        <v>545</v>
      </c>
      <c r="E25" t="s">
        <v>727</v>
      </c>
      <c r="F25" t="s">
        <v>1010</v>
      </c>
      <c r="G25" t="s">
        <v>418</v>
      </c>
      <c r="H25" t="s">
        <v>672</v>
      </c>
    </row>
    <row r="26">
      <c r="A26" s="5" t="s">
        <v>354</v>
      </c>
      <c r="B26" t="s">
        <v>493</v>
      </c>
      <c r="C26" t="s">
        <v>887</v>
      </c>
      <c r="D26" t="s">
        <v>574</v>
      </c>
      <c r="E26" t="s">
        <v>748</v>
      </c>
      <c r="F26" t="s">
        <v>1334</v>
      </c>
      <c r="G26" t="s">
        <v>2902</v>
      </c>
      <c r="H26" t="s">
        <v>760</v>
      </c>
    </row>
    <row r="28">
      <c r="A28" t="s">
        <v>371</v>
      </c>
    </row>
    <row r="29">
      <c r="A29" t="s">
        <v>2909</v>
      </c>
    </row>
    <row r="30">
      <c r="A30" t="s">
        <v>2910</v>
      </c>
    </row>
    <row r="31">
      <c r="A31" t="s">
        <v>354</v>
      </c>
    </row>
    <row r="32">
      <c r="A32" t="s">
        <v>2911</v>
      </c>
    </row>
    <row r="33">
      <c r="A33" t="s">
        <v>2912</v>
      </c>
    </row>
    <row r="34">
      <c r="A34" t="s">
        <v>2913</v>
      </c>
    </row>
    <row r="35">
      <c r="A35" t="s">
        <v>624</v>
      </c>
    </row>
    <row r="36">
      <c r="A36" t="s">
        <v>354</v>
      </c>
    </row>
    <row r="37">
      <c r="A37" t="s">
        <v>376</v>
      </c>
    </row>
    <row r="38">
      <c r="A38" t="s">
        <v>506</v>
      </c>
    </row>
    <row r="39">
      <c r="A39" t="s">
        <v>354</v>
      </c>
    </row>
    <row r="40">
      <c r="A40" t="s">
        <v>507</v>
      </c>
    </row>
    <row r="41">
      <c r="A41" t="s">
        <v>508</v>
      </c>
    </row>
  </sheetData>
  <mergeCells count="1">
    <mergeCell ref="A3:H3"/>
  </mergeCells>
  <pageMargins left="0.7" right="0.7" top="0.75" bottom="0.75" header="0.3" footer="0.3"/>
  <pageSetup paperSize="9" orientation="portrait" horizontalDpi="300" verticalDpi="300"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</cols>
  <sheetData>
    <row r="1">
      <c r="A1" s="4" t="s">
        <v>134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</row>
    <row r="4">
      <c r="A4" s="2" t="s">
        <v>354</v>
      </c>
      <c r="B4" s="2" t="s">
        <v>354</v>
      </c>
      <c r="C4" s="2" t="s">
        <v>2890</v>
      </c>
      <c r="D4" s="2" t="s">
        <v>2891</v>
      </c>
      <c r="E4" s="2" t="s">
        <v>2892</v>
      </c>
      <c r="F4" s="2" t="s">
        <v>2893</v>
      </c>
      <c r="G4" s="2" t="s">
        <v>2894</v>
      </c>
      <c r="H4" s="2" t="s">
        <v>2895</v>
      </c>
    </row>
    <row r="5">
      <c r="A5" s="5" t="s">
        <v>354</v>
      </c>
      <c r="B5" t="s">
        <v>384</v>
      </c>
      <c r="C5" t="s">
        <v>2914</v>
      </c>
      <c r="D5" t="s">
        <v>1334</v>
      </c>
      <c r="E5" t="s">
        <v>495</v>
      </c>
      <c r="F5" t="s">
        <v>1114</v>
      </c>
      <c r="G5" t="s">
        <v>2915</v>
      </c>
      <c r="H5" t="s">
        <v>2916</v>
      </c>
    </row>
    <row r="6">
      <c r="A6" s="5" t="s">
        <v>354</v>
      </c>
      <c r="B6" t="s">
        <v>391</v>
      </c>
      <c r="C6" t="s">
        <v>469</v>
      </c>
      <c r="D6" t="s">
        <v>1010</v>
      </c>
      <c r="E6" t="s">
        <v>2917</v>
      </c>
      <c r="F6" t="s">
        <v>916</v>
      </c>
      <c r="G6" t="s">
        <v>1092</v>
      </c>
      <c r="H6" t="s">
        <v>2918</v>
      </c>
    </row>
    <row r="7">
      <c r="A7" s="5" t="s">
        <v>354</v>
      </c>
      <c r="B7" t="s">
        <v>396</v>
      </c>
      <c r="C7" t="s">
        <v>483</v>
      </c>
      <c r="D7" t="s">
        <v>562</v>
      </c>
      <c r="E7" t="s">
        <v>2919</v>
      </c>
      <c r="F7" t="s">
        <v>1252</v>
      </c>
      <c r="G7" t="s">
        <v>976</v>
      </c>
      <c r="H7" t="s">
        <v>2920</v>
      </c>
    </row>
    <row r="8">
      <c r="A8" s="5" t="s">
        <v>354</v>
      </c>
      <c r="B8" t="s">
        <v>403</v>
      </c>
      <c r="C8" t="s">
        <v>2914</v>
      </c>
      <c r="D8" t="s">
        <v>683</v>
      </c>
      <c r="E8" t="s">
        <v>389</v>
      </c>
      <c r="F8" t="s">
        <v>854</v>
      </c>
      <c r="G8" t="s">
        <v>1318</v>
      </c>
      <c r="H8" t="s">
        <v>886</v>
      </c>
    </row>
    <row r="9">
      <c r="A9" s="5" t="s">
        <v>354</v>
      </c>
      <c r="B9" t="s">
        <v>410</v>
      </c>
      <c r="C9" t="s">
        <v>708</v>
      </c>
      <c r="D9" t="s">
        <v>808</v>
      </c>
      <c r="E9" t="s">
        <v>465</v>
      </c>
      <c r="F9" t="s">
        <v>864</v>
      </c>
      <c r="G9" t="s">
        <v>460</v>
      </c>
      <c r="H9" t="s">
        <v>2921</v>
      </c>
    </row>
    <row r="10">
      <c r="A10" s="5" t="s">
        <v>354</v>
      </c>
      <c r="B10" t="s">
        <v>416</v>
      </c>
      <c r="C10" t="s">
        <v>401</v>
      </c>
      <c r="D10" t="s">
        <v>722</v>
      </c>
      <c r="E10" t="s">
        <v>401</v>
      </c>
      <c r="F10" t="s">
        <v>600</v>
      </c>
      <c r="G10" t="s">
        <v>2922</v>
      </c>
      <c r="H10" t="s">
        <v>1183</v>
      </c>
    </row>
    <row r="11">
      <c r="A11" s="5" t="s">
        <v>354</v>
      </c>
      <c r="B11" t="s">
        <v>423</v>
      </c>
      <c r="C11" t="s">
        <v>1249</v>
      </c>
      <c r="D11" t="s">
        <v>485</v>
      </c>
      <c r="E11" t="s">
        <v>551</v>
      </c>
      <c r="F11" t="s">
        <v>1235</v>
      </c>
      <c r="G11" t="s">
        <v>960</v>
      </c>
      <c r="H11" t="s">
        <v>889</v>
      </c>
    </row>
    <row r="12">
      <c r="A12" s="5" t="s">
        <v>354</v>
      </c>
      <c r="B12" t="s">
        <v>428</v>
      </c>
      <c r="C12" t="s">
        <v>887</v>
      </c>
      <c r="D12" t="s">
        <v>569</v>
      </c>
      <c r="E12" t="s">
        <v>419</v>
      </c>
      <c r="F12" t="s">
        <v>1018</v>
      </c>
      <c r="G12" t="s">
        <v>1285</v>
      </c>
      <c r="H12" t="s">
        <v>922</v>
      </c>
    </row>
    <row r="13">
      <c r="A13" s="5" t="s">
        <v>354</v>
      </c>
      <c r="B13" t="s">
        <v>433</v>
      </c>
      <c r="C13" t="s">
        <v>485</v>
      </c>
      <c r="D13" t="s">
        <v>2907</v>
      </c>
      <c r="E13" t="s">
        <v>1315</v>
      </c>
      <c r="F13" t="s">
        <v>1315</v>
      </c>
      <c r="G13" t="s">
        <v>889</v>
      </c>
      <c r="H13" t="s">
        <v>2923</v>
      </c>
    </row>
    <row r="14">
      <c r="A14" s="5" t="s">
        <v>354</v>
      </c>
      <c r="B14" t="s">
        <v>437</v>
      </c>
      <c r="C14" t="s">
        <v>395</v>
      </c>
      <c r="D14" t="s">
        <v>566</v>
      </c>
      <c r="E14" t="s">
        <v>395</v>
      </c>
      <c r="F14" t="s">
        <v>474</v>
      </c>
      <c r="G14" t="s">
        <v>395</v>
      </c>
      <c r="H14" t="s">
        <v>887</v>
      </c>
    </row>
    <row r="15">
      <c r="A15" s="5" t="s">
        <v>354</v>
      </c>
      <c r="B15" t="s">
        <v>441</v>
      </c>
      <c r="C15" t="s">
        <v>424</v>
      </c>
      <c r="D15" t="s">
        <v>442</v>
      </c>
      <c r="E15" t="s">
        <v>424</v>
      </c>
      <c r="F15" t="s">
        <v>672</v>
      </c>
      <c r="G15" t="s">
        <v>606</v>
      </c>
      <c r="H15" t="s">
        <v>462</v>
      </c>
    </row>
    <row r="16">
      <c r="A16" s="5" t="s">
        <v>354</v>
      </c>
      <c r="B16" t="s">
        <v>443</v>
      </c>
      <c r="C16" t="s">
        <v>829</v>
      </c>
      <c r="D16" t="s">
        <v>479</v>
      </c>
      <c r="E16" t="s">
        <v>756</v>
      </c>
      <c r="F16" t="s">
        <v>1233</v>
      </c>
      <c r="G16" t="s">
        <v>1010</v>
      </c>
      <c r="H16" t="s">
        <v>2919</v>
      </c>
    </row>
    <row r="17">
      <c r="A17" s="5" t="s">
        <v>354</v>
      </c>
      <c r="B17" t="s">
        <v>448</v>
      </c>
      <c r="C17" t="s">
        <v>703</v>
      </c>
      <c r="D17" t="s">
        <v>2924</v>
      </c>
      <c r="E17" t="s">
        <v>703</v>
      </c>
      <c r="F17" t="s">
        <v>1271</v>
      </c>
      <c r="G17" t="s">
        <v>1148</v>
      </c>
      <c r="H17" t="s">
        <v>1324</v>
      </c>
    </row>
    <row r="18">
      <c r="A18" s="5" t="s">
        <v>354</v>
      </c>
      <c r="B18" t="s">
        <v>453</v>
      </c>
      <c r="C18" t="s">
        <v>838</v>
      </c>
      <c r="D18" t="s">
        <v>449</v>
      </c>
      <c r="E18" t="s">
        <v>600</v>
      </c>
      <c r="F18" t="s">
        <v>1018</v>
      </c>
      <c r="G18" t="s">
        <v>2925</v>
      </c>
      <c r="H18" t="s">
        <v>1208</v>
      </c>
    </row>
    <row r="19">
      <c r="A19" s="5" t="s">
        <v>354</v>
      </c>
      <c r="B19" t="s">
        <v>459</v>
      </c>
      <c r="C19" t="s">
        <v>703</v>
      </c>
      <c r="D19" t="s">
        <v>2926</v>
      </c>
      <c r="E19" t="s">
        <v>483</v>
      </c>
      <c r="F19" t="s">
        <v>462</v>
      </c>
      <c r="G19" t="s">
        <v>1310</v>
      </c>
      <c r="H19" t="s">
        <v>2927</v>
      </c>
    </row>
    <row r="20">
      <c r="A20" s="5" t="s">
        <v>354</v>
      </c>
      <c r="B20" t="s">
        <v>466</v>
      </c>
      <c r="C20" t="s">
        <v>943</v>
      </c>
      <c r="D20" t="s">
        <v>419</v>
      </c>
      <c r="E20" t="s">
        <v>764</v>
      </c>
      <c r="F20" t="s">
        <v>722</v>
      </c>
      <c r="G20" t="s">
        <v>2928</v>
      </c>
      <c r="H20" t="s">
        <v>705</v>
      </c>
    </row>
    <row r="21">
      <c r="A21" s="5" t="s">
        <v>354</v>
      </c>
      <c r="B21" t="s">
        <v>470</v>
      </c>
      <c r="C21" t="s">
        <v>446</v>
      </c>
      <c r="D21" t="s">
        <v>496</v>
      </c>
      <c r="E21" t="s">
        <v>574</v>
      </c>
      <c r="F21" t="s">
        <v>393</v>
      </c>
      <c r="G21" t="s">
        <v>921</v>
      </c>
      <c r="H21" t="s">
        <v>1221</v>
      </c>
    </row>
    <row r="22">
      <c r="A22" s="5" t="s">
        <v>354</v>
      </c>
      <c r="B22" t="s">
        <v>477</v>
      </c>
      <c r="C22" t="s">
        <v>2929</v>
      </c>
      <c r="D22" t="s">
        <v>1315</v>
      </c>
      <c r="E22" t="s">
        <v>2930</v>
      </c>
      <c r="F22" t="s">
        <v>2931</v>
      </c>
      <c r="G22" t="s">
        <v>1142</v>
      </c>
      <c r="H22" t="s">
        <v>1157</v>
      </c>
    </row>
    <row r="23">
      <c r="A23" s="5" t="s">
        <v>354</v>
      </c>
      <c r="B23" t="s">
        <v>481</v>
      </c>
      <c r="C23" t="s">
        <v>918</v>
      </c>
      <c r="D23" t="s">
        <v>710</v>
      </c>
      <c r="E23" t="s">
        <v>754</v>
      </c>
      <c r="F23" t="s">
        <v>1018</v>
      </c>
      <c r="G23" t="s">
        <v>2932</v>
      </c>
      <c r="H23" t="s">
        <v>2930</v>
      </c>
    </row>
    <row r="24">
      <c r="A24" s="5" t="s">
        <v>354</v>
      </c>
      <c r="B24" t="s">
        <v>486</v>
      </c>
      <c r="C24" t="s">
        <v>1016</v>
      </c>
      <c r="D24" t="s">
        <v>2926</v>
      </c>
      <c r="E24" t="s">
        <v>1114</v>
      </c>
      <c r="F24" t="s">
        <v>1249</v>
      </c>
      <c r="G24" t="s">
        <v>945</v>
      </c>
      <c r="H24" t="s">
        <v>2933</v>
      </c>
    </row>
    <row r="25">
      <c r="A25" s="5" t="s">
        <v>354</v>
      </c>
      <c r="B25" t="s">
        <v>491</v>
      </c>
      <c r="C25" t="s">
        <v>395</v>
      </c>
      <c r="D25" t="s">
        <v>395</v>
      </c>
      <c r="E25" t="s">
        <v>395</v>
      </c>
      <c r="F25" t="s">
        <v>395</v>
      </c>
      <c r="G25" t="s">
        <v>395</v>
      </c>
      <c r="H25" t="s">
        <v>395</v>
      </c>
    </row>
    <row r="26">
      <c r="A26" s="5" t="s">
        <v>354</v>
      </c>
      <c r="B26" t="s">
        <v>493</v>
      </c>
      <c r="C26" t="s">
        <v>551</v>
      </c>
      <c r="D26" t="s">
        <v>551</v>
      </c>
      <c r="E26" t="s">
        <v>2901</v>
      </c>
      <c r="F26" t="s">
        <v>883</v>
      </c>
      <c r="G26" t="s">
        <v>1216</v>
      </c>
      <c r="H26" t="s">
        <v>1324</v>
      </c>
    </row>
    <row r="28">
      <c r="A28" t="s">
        <v>371</v>
      </c>
    </row>
    <row r="29">
      <c r="A29" t="s">
        <v>2909</v>
      </c>
    </row>
    <row r="30">
      <c r="A30" t="s">
        <v>2910</v>
      </c>
    </row>
    <row r="31">
      <c r="A31" t="s">
        <v>354</v>
      </c>
    </row>
    <row r="32">
      <c r="A32" t="s">
        <v>2911</v>
      </c>
    </row>
    <row r="33">
      <c r="A33" t="s">
        <v>2912</v>
      </c>
    </row>
    <row r="34">
      <c r="A34" t="s">
        <v>2913</v>
      </c>
    </row>
    <row r="35">
      <c r="A35" t="s">
        <v>665</v>
      </c>
    </row>
    <row r="36">
      <c r="A36" t="s">
        <v>354</v>
      </c>
    </row>
    <row r="37">
      <c r="A37" t="s">
        <v>376</v>
      </c>
    </row>
    <row r="38">
      <c r="A38" t="s">
        <v>506</v>
      </c>
    </row>
    <row r="39">
      <c r="A39" t="s">
        <v>354</v>
      </c>
    </row>
    <row r="40">
      <c r="A40" t="s">
        <v>507</v>
      </c>
    </row>
    <row r="41">
      <c r="A41" t="s">
        <v>508</v>
      </c>
    </row>
  </sheetData>
  <mergeCells count="1">
    <mergeCell ref="A3:H3"/>
  </mergeCells>
  <pageMargins left="0.7" right="0.7" top="0.75" bottom="0.75" header="0.3" footer="0.3"/>
  <pageSetup paperSize="9" orientation="portrait" horizontalDpi="300" verticalDpi="300"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136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</row>
    <row r="5">
      <c r="A5" s="5" t="s">
        <v>354</v>
      </c>
      <c r="B5" t="s">
        <v>2934</v>
      </c>
      <c r="C5" t="s">
        <v>832</v>
      </c>
      <c r="D5" t="s">
        <v>887</v>
      </c>
      <c r="E5" t="s">
        <v>983</v>
      </c>
      <c r="F5" t="s">
        <v>574</v>
      </c>
    </row>
    <row r="6">
      <c r="A6" s="5" t="s">
        <v>354</v>
      </c>
      <c r="B6" t="s">
        <v>2935</v>
      </c>
      <c r="C6" t="s">
        <v>562</v>
      </c>
      <c r="D6" t="s">
        <v>748</v>
      </c>
      <c r="E6" t="s">
        <v>574</v>
      </c>
      <c r="F6" t="s">
        <v>1334</v>
      </c>
    </row>
    <row r="7">
      <c r="A7" s="5" t="s">
        <v>354</v>
      </c>
      <c r="B7" t="s">
        <v>2936</v>
      </c>
      <c r="C7" t="s">
        <v>1271</v>
      </c>
      <c r="D7" t="s">
        <v>2902</v>
      </c>
      <c r="E7" t="s">
        <v>1235</v>
      </c>
      <c r="F7" t="s">
        <v>760</v>
      </c>
    </row>
    <row r="9">
      <c r="A9" t="s">
        <v>371</v>
      </c>
    </row>
    <row r="10">
      <c r="A10" t="s">
        <v>372</v>
      </c>
    </row>
    <row r="11">
      <c r="A11" t="s">
        <v>528</v>
      </c>
    </row>
    <row r="12">
      <c r="A12" t="s">
        <v>375</v>
      </c>
    </row>
    <row r="13">
      <c r="A13" t="s">
        <v>354</v>
      </c>
    </row>
    <row r="14">
      <c r="A14" t="s">
        <v>376</v>
      </c>
    </row>
    <row r="15">
      <c r="A15" t="s">
        <v>2911</v>
      </c>
    </row>
    <row r="16">
      <c r="A16" t="s">
        <v>2912</v>
      </c>
    </row>
    <row r="17">
      <c r="A17" t="s">
        <v>2913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138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</row>
    <row r="5">
      <c r="A5" s="5" t="s">
        <v>354</v>
      </c>
      <c r="B5" t="s">
        <v>2934</v>
      </c>
      <c r="C5" t="s">
        <v>483</v>
      </c>
      <c r="D5" t="s">
        <v>551</v>
      </c>
      <c r="E5" t="s">
        <v>754</v>
      </c>
      <c r="F5" t="s">
        <v>551</v>
      </c>
    </row>
    <row r="6">
      <c r="A6" s="5" t="s">
        <v>354</v>
      </c>
      <c r="B6" t="s">
        <v>2935</v>
      </c>
      <c r="C6" t="s">
        <v>606</v>
      </c>
      <c r="D6" t="s">
        <v>2901</v>
      </c>
      <c r="E6" t="s">
        <v>574</v>
      </c>
      <c r="F6" t="s">
        <v>883</v>
      </c>
    </row>
    <row r="7">
      <c r="A7" s="5" t="s">
        <v>354</v>
      </c>
      <c r="B7" t="s">
        <v>2936</v>
      </c>
      <c r="C7" t="s">
        <v>2937</v>
      </c>
      <c r="D7" t="s">
        <v>1216</v>
      </c>
      <c r="E7" t="s">
        <v>411</v>
      </c>
      <c r="F7" t="s">
        <v>1324</v>
      </c>
    </row>
    <row r="9">
      <c r="A9" t="s">
        <v>371</v>
      </c>
    </row>
    <row r="10">
      <c r="A10" t="s">
        <v>372</v>
      </c>
    </row>
    <row r="11">
      <c r="A11" t="s">
        <v>528</v>
      </c>
    </row>
    <row r="12">
      <c r="A12" t="s">
        <v>544</v>
      </c>
    </row>
    <row r="13">
      <c r="A13" t="s">
        <v>354</v>
      </c>
    </row>
    <row r="14">
      <c r="A14" t="s">
        <v>376</v>
      </c>
    </row>
    <row r="15">
      <c r="A15" t="s">
        <v>2911</v>
      </c>
    </row>
    <row r="16">
      <c r="A16" t="s">
        <v>2912</v>
      </c>
    </row>
    <row r="17">
      <c r="A17" t="s">
        <v>2913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140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</row>
    <row r="5">
      <c r="A5" s="5" t="s">
        <v>354</v>
      </c>
      <c r="B5" t="s">
        <v>2934</v>
      </c>
      <c r="C5" t="s">
        <v>427</v>
      </c>
      <c r="D5" t="s">
        <v>418</v>
      </c>
      <c r="E5" t="s">
        <v>405</v>
      </c>
      <c r="F5" t="s">
        <v>390</v>
      </c>
    </row>
    <row r="6">
      <c r="A6" s="5" t="s">
        <v>354</v>
      </c>
      <c r="B6" t="s">
        <v>2935</v>
      </c>
      <c r="C6" t="s">
        <v>771</v>
      </c>
      <c r="D6" t="s">
        <v>821</v>
      </c>
      <c r="E6" t="s">
        <v>771</v>
      </c>
      <c r="F6" t="s">
        <v>708</v>
      </c>
    </row>
    <row r="7">
      <c r="A7" s="5" t="s">
        <v>354</v>
      </c>
      <c r="B7" t="s">
        <v>2936</v>
      </c>
      <c r="C7" t="s">
        <v>2904</v>
      </c>
      <c r="D7" t="s">
        <v>1274</v>
      </c>
      <c r="E7" t="s">
        <v>2938</v>
      </c>
      <c r="F7" t="s">
        <v>2939</v>
      </c>
    </row>
    <row r="9">
      <c r="A9" t="s">
        <v>371</v>
      </c>
    </row>
    <row r="10">
      <c r="A10" t="s">
        <v>372</v>
      </c>
    </row>
    <row r="11">
      <c r="A11" t="s">
        <v>528</v>
      </c>
    </row>
    <row r="12">
      <c r="A12" t="s">
        <v>559</v>
      </c>
    </row>
    <row r="13">
      <c r="A13" t="s">
        <v>354</v>
      </c>
    </row>
    <row r="14">
      <c r="A14" t="s">
        <v>376</v>
      </c>
    </row>
    <row r="15">
      <c r="A15" t="s">
        <v>2911</v>
      </c>
    </row>
    <row r="16">
      <c r="A16" t="s">
        <v>2912</v>
      </c>
    </row>
    <row r="17">
      <c r="A17" t="s">
        <v>2913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</cols>
  <sheetData>
    <row r="1">
      <c r="A1" s="4" t="s">
        <v>143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</row>
    <row r="4">
      <c r="A4" s="2" t="s">
        <v>354</v>
      </c>
      <c r="B4" s="2" t="s">
        <v>354</v>
      </c>
      <c r="C4" s="2" t="s">
        <v>2940</v>
      </c>
      <c r="D4" s="2" t="s">
        <v>2941</v>
      </c>
      <c r="E4" s="2" t="s">
        <v>2942</v>
      </c>
      <c r="F4" s="2" t="s">
        <v>2943</v>
      </c>
      <c r="G4" s="2" t="s">
        <v>2944</v>
      </c>
    </row>
    <row r="5">
      <c r="A5" s="5" t="s">
        <v>354</v>
      </c>
      <c r="B5" t="s">
        <v>2945</v>
      </c>
      <c r="C5" t="s">
        <v>1036</v>
      </c>
      <c r="D5" t="s">
        <v>2946</v>
      </c>
      <c r="E5" t="s">
        <v>2947</v>
      </c>
      <c r="F5" t="s">
        <v>2948</v>
      </c>
      <c r="G5" t="s">
        <v>2949</v>
      </c>
    </row>
    <row r="6">
      <c r="A6" s="5" t="s">
        <v>354</v>
      </c>
      <c r="B6" t="s">
        <v>153</v>
      </c>
      <c r="C6" t="s">
        <v>2950</v>
      </c>
      <c r="D6" t="s">
        <v>2951</v>
      </c>
      <c r="E6" t="s">
        <v>2952</v>
      </c>
      <c r="F6" t="s">
        <v>2953</v>
      </c>
      <c r="G6" t="s">
        <v>2874</v>
      </c>
    </row>
    <row r="7">
      <c r="A7" s="5" t="s">
        <v>354</v>
      </c>
      <c r="B7" t="s">
        <v>493</v>
      </c>
      <c r="C7" t="s">
        <v>2954</v>
      </c>
      <c r="D7" t="s">
        <v>2955</v>
      </c>
      <c r="E7" t="s">
        <v>2956</v>
      </c>
      <c r="F7" t="s">
        <v>2957</v>
      </c>
      <c r="G7" t="s">
        <v>1490</v>
      </c>
    </row>
    <row r="9">
      <c r="A9" t="s">
        <v>371</v>
      </c>
    </row>
    <row r="10">
      <c r="A10" t="s">
        <v>2958</v>
      </c>
    </row>
    <row r="11">
      <c r="A11" t="s">
        <v>2959</v>
      </c>
    </row>
    <row r="12">
      <c r="A12" t="s">
        <v>2960</v>
      </c>
    </row>
    <row r="13">
      <c r="A13" t="s">
        <v>2961</v>
      </c>
    </row>
    <row r="14">
      <c r="A14" t="s">
        <v>354</v>
      </c>
    </row>
    <row r="15">
      <c r="A15" t="s">
        <v>376</v>
      </c>
    </row>
    <row r="16">
      <c r="A16" t="s">
        <v>2962</v>
      </c>
    </row>
    <row r="17">
      <c r="A17" t="s">
        <v>2963</v>
      </c>
    </row>
  </sheetData>
  <mergeCells count="1">
    <mergeCell ref="A3:G3"/>
  </mergeCells>
  <pageMargins left="0.7" right="0.7" top="0.75" bottom="0.75" header="0.3" footer="0.3"/>
  <pageSetup paperSize="9" orientation="portrait" horizontalDpi="300" verticalDpi="300"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146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2964</v>
      </c>
      <c r="D4" s="2" t="s">
        <v>2965</v>
      </c>
      <c r="E4" s="2" t="s">
        <v>2966</v>
      </c>
      <c r="F4" s="2" t="s">
        <v>2967</v>
      </c>
    </row>
    <row r="5">
      <c r="A5" s="5" t="s">
        <v>354</v>
      </c>
      <c r="B5" t="s">
        <v>2968</v>
      </c>
      <c r="C5" t="s">
        <v>2969</v>
      </c>
      <c r="D5" t="s">
        <v>2970</v>
      </c>
      <c r="E5" t="s">
        <v>1036</v>
      </c>
      <c r="F5" t="s">
        <v>2971</v>
      </c>
    </row>
    <row r="6">
      <c r="A6" s="5" t="s">
        <v>354</v>
      </c>
      <c r="B6" t="s">
        <v>2972</v>
      </c>
      <c r="C6" t="s">
        <v>2973</v>
      </c>
      <c r="D6" t="s">
        <v>2974</v>
      </c>
      <c r="E6" t="s">
        <v>1050</v>
      </c>
      <c r="F6" t="s">
        <v>2975</v>
      </c>
    </row>
    <row r="7">
      <c r="A7" s="5" t="s">
        <v>354</v>
      </c>
      <c r="B7" t="s">
        <v>1035</v>
      </c>
      <c r="C7" t="s">
        <v>2976</v>
      </c>
      <c r="D7" t="s">
        <v>2977</v>
      </c>
      <c r="E7" t="s">
        <v>1036</v>
      </c>
      <c r="F7" t="s">
        <v>2978</v>
      </c>
    </row>
    <row r="8">
      <c r="A8" s="5" t="s">
        <v>354</v>
      </c>
      <c r="B8" t="s">
        <v>1039</v>
      </c>
      <c r="C8" t="s">
        <v>2979</v>
      </c>
      <c r="D8" t="s">
        <v>2980</v>
      </c>
      <c r="E8" t="s">
        <v>1050</v>
      </c>
      <c r="F8" t="s">
        <v>2981</v>
      </c>
    </row>
    <row r="9">
      <c r="A9" s="5" t="s">
        <v>354</v>
      </c>
      <c r="B9" t="s">
        <v>1040</v>
      </c>
      <c r="C9" t="s">
        <v>2982</v>
      </c>
      <c r="D9" t="s">
        <v>2983</v>
      </c>
      <c r="E9" t="s">
        <v>2984</v>
      </c>
      <c r="F9" t="s">
        <v>2954</v>
      </c>
    </row>
    <row r="11">
      <c r="A11" t="s">
        <v>2985</v>
      </c>
    </row>
    <row r="12">
      <c r="A12" t="s">
        <v>2986</v>
      </c>
    </row>
    <row r="13">
      <c r="A13" t="s">
        <v>2961</v>
      </c>
    </row>
    <row r="14">
      <c r="A14" t="s">
        <v>354</v>
      </c>
    </row>
    <row r="15">
      <c r="A15" t="s">
        <v>376</v>
      </c>
    </row>
    <row r="16">
      <c r="A16" t="s">
        <v>377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38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149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2987</v>
      </c>
      <c r="D4" s="2" t="s">
        <v>2988</v>
      </c>
      <c r="E4" s="2" t="s">
        <v>2989</v>
      </c>
      <c r="F4" s="2" t="s">
        <v>2990</v>
      </c>
    </row>
    <row r="5">
      <c r="A5" s="5" t="s">
        <v>354</v>
      </c>
      <c r="B5" t="s">
        <v>1527</v>
      </c>
      <c r="C5" t="s">
        <v>2953</v>
      </c>
      <c r="D5" t="s">
        <v>2991</v>
      </c>
      <c r="E5" t="s">
        <v>2992</v>
      </c>
      <c r="F5" t="s">
        <v>2993</v>
      </c>
    </row>
    <row r="6">
      <c r="A6" s="5" t="s">
        <v>354</v>
      </c>
      <c r="B6" t="s">
        <v>1532</v>
      </c>
      <c r="C6" t="s">
        <v>2994</v>
      </c>
      <c r="D6" t="s">
        <v>2969</v>
      </c>
      <c r="E6" t="s">
        <v>2995</v>
      </c>
      <c r="F6" t="s">
        <v>2996</v>
      </c>
    </row>
    <row r="7">
      <c r="A7" s="5" t="s">
        <v>354</v>
      </c>
      <c r="B7" t="s">
        <v>1533</v>
      </c>
      <c r="C7" t="s">
        <v>2997</v>
      </c>
      <c r="D7" t="s">
        <v>2998</v>
      </c>
      <c r="E7" t="s">
        <v>2999</v>
      </c>
      <c r="F7" t="s">
        <v>3000</v>
      </c>
    </row>
    <row r="8">
      <c r="A8" s="5" t="s">
        <v>354</v>
      </c>
      <c r="B8" t="s">
        <v>1538</v>
      </c>
      <c r="C8" t="s">
        <v>3001</v>
      </c>
      <c r="D8" t="s">
        <v>3002</v>
      </c>
      <c r="E8" t="s">
        <v>3003</v>
      </c>
      <c r="F8" t="s">
        <v>3004</v>
      </c>
    </row>
    <row r="9">
      <c r="A9" s="5" t="s">
        <v>354</v>
      </c>
      <c r="B9" t="s">
        <v>1543</v>
      </c>
      <c r="C9" t="s">
        <v>3005</v>
      </c>
      <c r="D9" t="s">
        <v>3006</v>
      </c>
      <c r="E9" t="s">
        <v>3007</v>
      </c>
      <c r="F9" t="s">
        <v>3008</v>
      </c>
    </row>
    <row r="10">
      <c r="A10" s="5" t="s">
        <v>354</v>
      </c>
      <c r="B10" t="s">
        <v>1548</v>
      </c>
      <c r="C10" t="s">
        <v>3009</v>
      </c>
      <c r="D10" t="s">
        <v>3010</v>
      </c>
      <c r="E10" t="s">
        <v>3011</v>
      </c>
      <c r="F10" t="s">
        <v>3012</v>
      </c>
    </row>
    <row r="11">
      <c r="A11" s="5" t="s">
        <v>354</v>
      </c>
      <c r="B11" t="s">
        <v>1553</v>
      </c>
      <c r="C11" t="s">
        <v>3013</v>
      </c>
      <c r="D11" t="s">
        <v>3014</v>
      </c>
      <c r="E11" t="s">
        <v>3015</v>
      </c>
      <c r="F11" t="s">
        <v>3016</v>
      </c>
    </row>
    <row r="12">
      <c r="A12" s="5" t="s">
        <v>354</v>
      </c>
      <c r="B12" t="s">
        <v>1558</v>
      </c>
      <c r="C12" t="s">
        <v>3017</v>
      </c>
      <c r="D12" t="s">
        <v>3018</v>
      </c>
      <c r="E12" t="s">
        <v>3019</v>
      </c>
      <c r="F12" t="s">
        <v>3020</v>
      </c>
    </row>
    <row r="13">
      <c r="A13" s="5" t="s">
        <v>354</v>
      </c>
      <c r="B13" t="s">
        <v>1563</v>
      </c>
      <c r="C13" t="s">
        <v>3021</v>
      </c>
      <c r="D13" t="s">
        <v>3022</v>
      </c>
      <c r="E13" t="s">
        <v>3023</v>
      </c>
      <c r="F13" t="s">
        <v>3024</v>
      </c>
    </row>
    <row r="14">
      <c r="A14" s="5" t="s">
        <v>354</v>
      </c>
      <c r="B14" t="s">
        <v>1568</v>
      </c>
      <c r="C14" t="s">
        <v>3025</v>
      </c>
      <c r="D14" t="s">
        <v>3026</v>
      </c>
      <c r="E14" t="s">
        <v>3027</v>
      </c>
      <c r="F14" t="s">
        <v>3028</v>
      </c>
    </row>
    <row r="15">
      <c r="A15" s="5" t="s">
        <v>354</v>
      </c>
      <c r="B15" t="s">
        <v>1573</v>
      </c>
      <c r="C15" t="s">
        <v>3029</v>
      </c>
      <c r="D15" t="s">
        <v>3030</v>
      </c>
      <c r="E15" t="s">
        <v>3031</v>
      </c>
      <c r="F15" t="s">
        <v>3032</v>
      </c>
    </row>
    <row r="16">
      <c r="A16" s="5" t="s">
        <v>354</v>
      </c>
      <c r="B16" t="s">
        <v>1578</v>
      </c>
      <c r="C16" t="s">
        <v>3033</v>
      </c>
      <c r="D16" t="s">
        <v>3034</v>
      </c>
      <c r="E16" t="s">
        <v>3035</v>
      </c>
      <c r="F16" t="s">
        <v>3036</v>
      </c>
    </row>
    <row r="17">
      <c r="A17" s="5" t="s">
        <v>354</v>
      </c>
      <c r="B17" t="s">
        <v>1583</v>
      </c>
      <c r="C17" t="s">
        <v>3037</v>
      </c>
      <c r="D17" t="s">
        <v>3038</v>
      </c>
      <c r="E17" t="s">
        <v>3039</v>
      </c>
      <c r="F17" t="s">
        <v>3040</v>
      </c>
    </row>
    <row r="18">
      <c r="A18" s="5" t="s">
        <v>354</v>
      </c>
      <c r="B18" t="s">
        <v>1588</v>
      </c>
      <c r="C18" t="s">
        <v>3041</v>
      </c>
      <c r="D18" t="s">
        <v>3042</v>
      </c>
      <c r="E18" t="s">
        <v>3043</v>
      </c>
      <c r="F18" t="s">
        <v>3044</v>
      </c>
    </row>
    <row r="19">
      <c r="A19" s="5" t="s">
        <v>354</v>
      </c>
      <c r="B19" t="s">
        <v>1593</v>
      </c>
      <c r="C19" t="s">
        <v>3045</v>
      </c>
      <c r="D19" t="s">
        <v>3046</v>
      </c>
      <c r="E19" t="s">
        <v>3047</v>
      </c>
      <c r="F19" t="s">
        <v>3048</v>
      </c>
    </row>
    <row r="20">
      <c r="A20" s="5" t="s">
        <v>354</v>
      </c>
      <c r="B20" t="s">
        <v>1597</v>
      </c>
      <c r="C20" t="s">
        <v>3049</v>
      </c>
      <c r="D20" t="s">
        <v>3050</v>
      </c>
      <c r="E20" t="s">
        <v>3051</v>
      </c>
      <c r="F20" t="s">
        <v>3052</v>
      </c>
    </row>
    <row r="21">
      <c r="A21" s="5" t="s">
        <v>354</v>
      </c>
      <c r="B21" t="s">
        <v>1601</v>
      </c>
      <c r="C21" t="s">
        <v>3053</v>
      </c>
      <c r="D21" t="s">
        <v>2992</v>
      </c>
      <c r="E21" t="s">
        <v>3054</v>
      </c>
      <c r="F21" t="s">
        <v>3055</v>
      </c>
    </row>
    <row r="22">
      <c r="A22" s="5" t="s">
        <v>354</v>
      </c>
      <c r="B22" t="s">
        <v>1606</v>
      </c>
      <c r="C22" t="s">
        <v>3056</v>
      </c>
      <c r="D22" t="s">
        <v>3057</v>
      </c>
      <c r="E22" t="s">
        <v>3058</v>
      </c>
      <c r="F22" t="s">
        <v>3059</v>
      </c>
    </row>
    <row r="23">
      <c r="A23" s="5" t="s">
        <v>354</v>
      </c>
      <c r="B23" t="s">
        <v>1611</v>
      </c>
      <c r="C23" t="s">
        <v>3060</v>
      </c>
      <c r="D23" t="s">
        <v>3061</v>
      </c>
      <c r="E23" t="s">
        <v>3062</v>
      </c>
      <c r="F23" t="s">
        <v>3063</v>
      </c>
    </row>
    <row r="24">
      <c r="A24" s="5" t="s">
        <v>354</v>
      </c>
      <c r="B24" t="s">
        <v>1616</v>
      </c>
      <c r="C24" t="s">
        <v>3064</v>
      </c>
      <c r="D24" t="s">
        <v>3065</v>
      </c>
      <c r="E24" t="s">
        <v>3066</v>
      </c>
      <c r="F24" t="s">
        <v>3067</v>
      </c>
    </row>
    <row r="25">
      <c r="A25" s="5" t="s">
        <v>354</v>
      </c>
      <c r="B25" t="s">
        <v>1621</v>
      </c>
      <c r="C25" t="s">
        <v>3068</v>
      </c>
      <c r="D25" t="s">
        <v>3042</v>
      </c>
      <c r="E25" t="s">
        <v>3069</v>
      </c>
      <c r="F25" t="s">
        <v>3070</v>
      </c>
    </row>
    <row r="26">
      <c r="A26" s="5" t="s">
        <v>354</v>
      </c>
      <c r="B26" t="s">
        <v>1626</v>
      </c>
      <c r="C26" t="s">
        <v>3071</v>
      </c>
      <c r="D26" t="s">
        <v>3072</v>
      </c>
      <c r="E26" t="s">
        <v>3073</v>
      </c>
      <c r="F26" t="s">
        <v>3074</v>
      </c>
    </row>
    <row r="27">
      <c r="A27" s="5" t="s">
        <v>354</v>
      </c>
      <c r="B27" t="s">
        <v>1631</v>
      </c>
      <c r="C27" t="s">
        <v>3075</v>
      </c>
      <c r="D27" t="s">
        <v>3076</v>
      </c>
      <c r="E27" t="s">
        <v>3077</v>
      </c>
      <c r="F27" t="s">
        <v>3078</v>
      </c>
    </row>
    <row r="28">
      <c r="A28" s="5" t="s">
        <v>354</v>
      </c>
      <c r="B28" t="s">
        <v>1636</v>
      </c>
      <c r="C28" t="s">
        <v>3079</v>
      </c>
      <c r="D28" t="s">
        <v>3080</v>
      </c>
      <c r="E28" t="s">
        <v>3081</v>
      </c>
      <c r="F28" t="s">
        <v>3082</v>
      </c>
    </row>
    <row r="29">
      <c r="A29" s="5" t="s">
        <v>354</v>
      </c>
      <c r="B29" t="s">
        <v>1641</v>
      </c>
      <c r="C29" t="s">
        <v>3083</v>
      </c>
      <c r="D29" t="s">
        <v>3084</v>
      </c>
      <c r="E29" t="s">
        <v>3085</v>
      </c>
      <c r="F29" t="s">
        <v>3086</v>
      </c>
    </row>
    <row r="30">
      <c r="A30" s="5" t="s">
        <v>354</v>
      </c>
      <c r="B30" t="s">
        <v>1646</v>
      </c>
      <c r="C30" t="s">
        <v>3087</v>
      </c>
      <c r="D30" t="s">
        <v>3088</v>
      </c>
      <c r="E30" t="s">
        <v>3089</v>
      </c>
      <c r="F30" t="s">
        <v>3090</v>
      </c>
    </row>
    <row r="31">
      <c r="A31" s="5" t="s">
        <v>354</v>
      </c>
      <c r="B31" t="s">
        <v>1651</v>
      </c>
      <c r="C31" t="s">
        <v>3091</v>
      </c>
      <c r="D31" t="s">
        <v>3092</v>
      </c>
      <c r="E31" t="s">
        <v>3093</v>
      </c>
      <c r="F31" t="s">
        <v>3094</v>
      </c>
    </row>
    <row r="32">
      <c r="A32" s="5" t="s">
        <v>354</v>
      </c>
      <c r="B32" t="s">
        <v>1656</v>
      </c>
      <c r="C32" t="s">
        <v>3095</v>
      </c>
      <c r="D32" t="s">
        <v>3096</v>
      </c>
      <c r="E32" t="s">
        <v>3097</v>
      </c>
      <c r="F32" t="s">
        <v>3098</v>
      </c>
    </row>
    <row r="33">
      <c r="A33" s="5" t="s">
        <v>354</v>
      </c>
      <c r="B33" t="s">
        <v>1661</v>
      </c>
      <c r="C33" t="s">
        <v>3099</v>
      </c>
      <c r="D33" t="s">
        <v>3100</v>
      </c>
      <c r="E33" t="s">
        <v>3101</v>
      </c>
      <c r="F33" t="s">
        <v>3102</v>
      </c>
    </row>
    <row r="34">
      <c r="A34" s="5" t="s">
        <v>354</v>
      </c>
      <c r="B34" t="s">
        <v>1666</v>
      </c>
      <c r="C34" t="s">
        <v>3103</v>
      </c>
      <c r="D34" t="s">
        <v>3104</v>
      </c>
      <c r="E34" t="s">
        <v>3105</v>
      </c>
      <c r="F34" t="s">
        <v>3106</v>
      </c>
    </row>
    <row r="35">
      <c r="A35" s="5" t="s">
        <v>354</v>
      </c>
      <c r="B35" t="s">
        <v>1671</v>
      </c>
      <c r="C35" t="s">
        <v>3107</v>
      </c>
      <c r="D35" t="s">
        <v>3108</v>
      </c>
      <c r="E35" t="s">
        <v>3109</v>
      </c>
      <c r="F35" t="s">
        <v>3110</v>
      </c>
    </row>
    <row r="36">
      <c r="A36" s="5" t="s">
        <v>354</v>
      </c>
      <c r="B36" t="s">
        <v>1676</v>
      </c>
      <c r="C36" t="s">
        <v>3111</v>
      </c>
      <c r="D36" t="s">
        <v>3112</v>
      </c>
      <c r="E36" t="s">
        <v>3113</v>
      </c>
      <c r="F36" t="s">
        <v>3114</v>
      </c>
    </row>
    <row r="37">
      <c r="A37" s="5" t="s">
        <v>354</v>
      </c>
      <c r="B37" t="s">
        <v>1677</v>
      </c>
      <c r="C37" t="s">
        <v>3115</v>
      </c>
      <c r="D37" t="s">
        <v>3116</v>
      </c>
      <c r="E37" t="s">
        <v>3117</v>
      </c>
      <c r="F37" t="s">
        <v>3118</v>
      </c>
    </row>
    <row r="38">
      <c r="A38" s="5" t="s">
        <v>354</v>
      </c>
      <c r="B38" t="s">
        <v>1682</v>
      </c>
      <c r="C38" t="s">
        <v>3119</v>
      </c>
      <c r="D38" t="s">
        <v>3120</v>
      </c>
      <c r="E38" t="s">
        <v>3121</v>
      </c>
      <c r="F38" t="s">
        <v>3122</v>
      </c>
    </row>
    <row r="39">
      <c r="A39" s="5" t="s">
        <v>354</v>
      </c>
      <c r="B39" t="s">
        <v>1687</v>
      </c>
      <c r="C39" t="s">
        <v>3123</v>
      </c>
      <c r="D39" t="s">
        <v>3124</v>
      </c>
      <c r="E39" t="s">
        <v>3125</v>
      </c>
      <c r="F39" t="s">
        <v>3126</v>
      </c>
    </row>
    <row r="40">
      <c r="A40" s="5" t="s">
        <v>354</v>
      </c>
      <c r="B40" t="s">
        <v>1692</v>
      </c>
      <c r="C40" t="s">
        <v>3127</v>
      </c>
      <c r="D40" t="s">
        <v>3128</v>
      </c>
      <c r="E40" t="s">
        <v>3129</v>
      </c>
      <c r="F40" t="s">
        <v>3130</v>
      </c>
    </row>
    <row r="41">
      <c r="A41" s="5" t="s">
        <v>354</v>
      </c>
      <c r="B41" t="s">
        <v>1697</v>
      </c>
      <c r="C41" t="s">
        <v>3131</v>
      </c>
      <c r="D41" t="s">
        <v>3132</v>
      </c>
      <c r="E41" t="s">
        <v>3133</v>
      </c>
      <c r="F41" t="s">
        <v>3134</v>
      </c>
    </row>
    <row r="42">
      <c r="A42" s="5" t="s">
        <v>354</v>
      </c>
      <c r="B42" t="s">
        <v>1702</v>
      </c>
      <c r="C42" t="s">
        <v>3135</v>
      </c>
      <c r="D42" t="s">
        <v>3136</v>
      </c>
      <c r="E42" t="s">
        <v>3137</v>
      </c>
      <c r="F42" t="s">
        <v>3138</v>
      </c>
    </row>
    <row r="43">
      <c r="A43" s="5" t="s">
        <v>354</v>
      </c>
      <c r="B43" t="s">
        <v>1707</v>
      </c>
      <c r="C43" t="s">
        <v>3139</v>
      </c>
      <c r="D43" t="s">
        <v>3140</v>
      </c>
      <c r="E43" t="s">
        <v>3141</v>
      </c>
      <c r="F43" t="s">
        <v>3142</v>
      </c>
    </row>
    <row r="44">
      <c r="A44" s="5" t="s">
        <v>354</v>
      </c>
      <c r="B44" t="s">
        <v>1712</v>
      </c>
      <c r="C44" t="s">
        <v>3143</v>
      </c>
      <c r="D44" t="s">
        <v>3100</v>
      </c>
      <c r="E44" t="s">
        <v>3144</v>
      </c>
      <c r="F44" t="s">
        <v>3145</v>
      </c>
    </row>
    <row r="45">
      <c r="A45" s="5" t="s">
        <v>354</v>
      </c>
      <c r="B45" t="s">
        <v>1717</v>
      </c>
      <c r="C45" t="s">
        <v>3146</v>
      </c>
      <c r="D45" t="s">
        <v>3147</v>
      </c>
      <c r="E45" t="s">
        <v>3148</v>
      </c>
      <c r="F45" t="s">
        <v>3149</v>
      </c>
    </row>
    <row r="46">
      <c r="A46" s="5" t="s">
        <v>354</v>
      </c>
      <c r="B46" t="s">
        <v>1722</v>
      </c>
      <c r="C46" t="s">
        <v>3150</v>
      </c>
      <c r="D46" t="s">
        <v>3151</v>
      </c>
      <c r="E46" t="s">
        <v>3152</v>
      </c>
      <c r="F46" t="s">
        <v>3153</v>
      </c>
    </row>
    <row r="47">
      <c r="A47" s="5" t="s">
        <v>354</v>
      </c>
      <c r="B47" t="s">
        <v>1727</v>
      </c>
      <c r="C47" t="s">
        <v>2946</v>
      </c>
      <c r="D47" t="s">
        <v>2947</v>
      </c>
      <c r="E47" t="s">
        <v>2948</v>
      </c>
      <c r="F47" t="s">
        <v>3154</v>
      </c>
    </row>
    <row r="49">
      <c r="A49" t="s">
        <v>371</v>
      </c>
    </row>
    <row r="50">
      <c r="A50" t="s">
        <v>2958</v>
      </c>
    </row>
    <row r="51">
      <c r="A51" t="s">
        <v>2959</v>
      </c>
    </row>
    <row r="52">
      <c r="A52" t="s">
        <v>2960</v>
      </c>
    </row>
    <row r="53">
      <c r="A53" t="s">
        <v>3155</v>
      </c>
    </row>
    <row r="54">
      <c r="A54" t="s">
        <v>354</v>
      </c>
    </row>
    <row r="55">
      <c r="A55" t="s">
        <v>376</v>
      </c>
    </row>
    <row r="56">
      <c r="A56" t="s">
        <v>1733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55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152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2987</v>
      </c>
      <c r="D4" s="2" t="s">
        <v>2988</v>
      </c>
      <c r="E4" s="2" t="s">
        <v>2989</v>
      </c>
      <c r="F4" s="2" t="s">
        <v>2990</v>
      </c>
    </row>
    <row r="5">
      <c r="A5" s="5" t="s">
        <v>354</v>
      </c>
      <c r="B5" t="s">
        <v>3156</v>
      </c>
      <c r="C5" t="s">
        <v>1037</v>
      </c>
      <c r="D5" t="s">
        <v>3157</v>
      </c>
      <c r="E5" t="s">
        <v>3158</v>
      </c>
      <c r="F5" t="s">
        <v>3159</v>
      </c>
    </row>
    <row r="6">
      <c r="A6" s="5" t="s">
        <v>354</v>
      </c>
      <c r="B6" t="s">
        <v>3160</v>
      </c>
      <c r="C6" t="s">
        <v>3161</v>
      </c>
      <c r="D6" t="s">
        <v>3162</v>
      </c>
      <c r="E6" t="s">
        <v>3163</v>
      </c>
      <c r="F6" t="s">
        <v>3164</v>
      </c>
    </row>
    <row r="7">
      <c r="A7" s="5" t="s">
        <v>354</v>
      </c>
      <c r="B7" t="s">
        <v>3165</v>
      </c>
      <c r="C7" t="s">
        <v>3166</v>
      </c>
      <c r="D7" t="s">
        <v>3167</v>
      </c>
      <c r="E7" t="s">
        <v>3168</v>
      </c>
      <c r="F7" t="s">
        <v>3169</v>
      </c>
    </row>
    <row r="8">
      <c r="A8" s="5" t="s">
        <v>354</v>
      </c>
      <c r="B8" t="s">
        <v>3170</v>
      </c>
      <c r="C8" t="s">
        <v>3171</v>
      </c>
      <c r="D8" t="s">
        <v>3172</v>
      </c>
      <c r="E8" t="s">
        <v>1053</v>
      </c>
      <c r="F8" t="s">
        <v>3173</v>
      </c>
    </row>
    <row r="9">
      <c r="A9" s="5" t="s">
        <v>354</v>
      </c>
      <c r="B9" t="s">
        <v>3174</v>
      </c>
      <c r="C9" t="s">
        <v>3175</v>
      </c>
      <c r="D9" t="s">
        <v>3176</v>
      </c>
      <c r="E9" t="s">
        <v>3177</v>
      </c>
      <c r="F9" t="s">
        <v>3178</v>
      </c>
    </row>
    <row r="10">
      <c r="A10" s="5" t="s">
        <v>354</v>
      </c>
      <c r="B10" t="s">
        <v>3179</v>
      </c>
      <c r="C10" t="s">
        <v>3158</v>
      </c>
      <c r="D10" t="s">
        <v>3158</v>
      </c>
      <c r="E10" t="s">
        <v>3180</v>
      </c>
      <c r="F10" t="s">
        <v>395</v>
      </c>
    </row>
    <row r="11">
      <c r="A11" s="5" t="s">
        <v>354</v>
      </c>
      <c r="B11" t="s">
        <v>3181</v>
      </c>
      <c r="C11" t="s">
        <v>3182</v>
      </c>
      <c r="D11" t="s">
        <v>3183</v>
      </c>
      <c r="E11" t="s">
        <v>3184</v>
      </c>
      <c r="F11" t="s">
        <v>3185</v>
      </c>
    </row>
    <row r="12">
      <c r="A12" s="5" t="s">
        <v>354</v>
      </c>
      <c r="B12" t="s">
        <v>3186</v>
      </c>
      <c r="C12" t="s">
        <v>3187</v>
      </c>
      <c r="D12" t="s">
        <v>3187</v>
      </c>
      <c r="E12" t="s">
        <v>3180</v>
      </c>
      <c r="F12" t="s">
        <v>395</v>
      </c>
    </row>
    <row r="13">
      <c r="A13" s="5" t="s">
        <v>354</v>
      </c>
      <c r="B13" t="s">
        <v>3188</v>
      </c>
      <c r="C13" t="s">
        <v>3189</v>
      </c>
      <c r="D13" t="s">
        <v>3190</v>
      </c>
      <c r="E13" t="s">
        <v>3191</v>
      </c>
      <c r="F13" t="s">
        <v>3192</v>
      </c>
    </row>
    <row r="14">
      <c r="A14" s="5" t="s">
        <v>354</v>
      </c>
      <c r="B14" t="s">
        <v>3193</v>
      </c>
      <c r="C14" t="s">
        <v>3189</v>
      </c>
      <c r="D14" t="s">
        <v>3194</v>
      </c>
      <c r="E14" t="s">
        <v>3195</v>
      </c>
      <c r="F14" t="s">
        <v>3196</v>
      </c>
    </row>
    <row r="15">
      <c r="A15" s="5" t="s">
        <v>354</v>
      </c>
      <c r="B15" t="s">
        <v>3197</v>
      </c>
      <c r="C15" t="s">
        <v>3198</v>
      </c>
      <c r="D15" t="s">
        <v>3199</v>
      </c>
      <c r="E15" t="s">
        <v>3200</v>
      </c>
      <c r="F15" t="s">
        <v>3201</v>
      </c>
    </row>
    <row r="16">
      <c r="A16" s="5" t="s">
        <v>354</v>
      </c>
      <c r="B16" t="s">
        <v>3202</v>
      </c>
      <c r="C16" t="s">
        <v>3203</v>
      </c>
      <c r="D16" t="s">
        <v>3204</v>
      </c>
      <c r="E16" t="s">
        <v>3167</v>
      </c>
      <c r="F16" t="s">
        <v>3205</v>
      </c>
    </row>
    <row r="17">
      <c r="A17" s="5" t="s">
        <v>354</v>
      </c>
      <c r="B17" t="s">
        <v>3206</v>
      </c>
      <c r="C17" t="s">
        <v>2973</v>
      </c>
      <c r="D17" t="s">
        <v>3207</v>
      </c>
      <c r="E17" t="s">
        <v>1055</v>
      </c>
      <c r="F17" t="s">
        <v>3208</v>
      </c>
    </row>
    <row r="18">
      <c r="A18" s="5" t="s">
        <v>354</v>
      </c>
      <c r="B18" t="s">
        <v>3209</v>
      </c>
      <c r="C18" t="s">
        <v>3210</v>
      </c>
      <c r="D18" t="s">
        <v>3211</v>
      </c>
      <c r="E18" t="s">
        <v>3212</v>
      </c>
      <c r="F18" t="s">
        <v>3213</v>
      </c>
    </row>
    <row r="19">
      <c r="A19" s="5" t="s">
        <v>354</v>
      </c>
      <c r="B19" t="s">
        <v>3214</v>
      </c>
      <c r="C19" t="s">
        <v>3215</v>
      </c>
      <c r="D19" t="s">
        <v>1043</v>
      </c>
      <c r="E19" t="s">
        <v>3216</v>
      </c>
      <c r="F19" t="s">
        <v>3217</v>
      </c>
    </row>
    <row r="20">
      <c r="A20" s="5" t="s">
        <v>354</v>
      </c>
      <c r="B20" t="s">
        <v>3218</v>
      </c>
      <c r="C20" t="s">
        <v>1044</v>
      </c>
      <c r="D20" t="s">
        <v>3219</v>
      </c>
      <c r="E20" t="s">
        <v>3220</v>
      </c>
      <c r="F20" t="s">
        <v>3221</v>
      </c>
    </row>
    <row r="21">
      <c r="A21" s="5" t="s">
        <v>354</v>
      </c>
      <c r="B21" t="s">
        <v>3222</v>
      </c>
      <c r="C21" t="s">
        <v>3223</v>
      </c>
      <c r="D21" t="s">
        <v>3220</v>
      </c>
      <c r="E21" t="s">
        <v>3180</v>
      </c>
      <c r="F21" t="s">
        <v>395</v>
      </c>
    </row>
    <row r="22">
      <c r="A22" s="5" t="s">
        <v>354</v>
      </c>
      <c r="B22" t="s">
        <v>3224</v>
      </c>
      <c r="C22" t="s">
        <v>3177</v>
      </c>
      <c r="D22" t="s">
        <v>3177</v>
      </c>
      <c r="E22" t="s">
        <v>3180</v>
      </c>
      <c r="F22" t="s">
        <v>395</v>
      </c>
    </row>
    <row r="23">
      <c r="A23" s="5" t="s">
        <v>354</v>
      </c>
      <c r="B23" t="s">
        <v>3225</v>
      </c>
      <c r="C23" t="s">
        <v>3168</v>
      </c>
      <c r="D23" t="s">
        <v>3177</v>
      </c>
      <c r="E23" t="s">
        <v>3212</v>
      </c>
      <c r="F23" t="s">
        <v>3226</v>
      </c>
    </row>
    <row r="24">
      <c r="A24" s="5" t="s">
        <v>354</v>
      </c>
      <c r="B24" t="s">
        <v>3227</v>
      </c>
      <c r="C24" t="s">
        <v>3228</v>
      </c>
      <c r="D24" t="s">
        <v>1044</v>
      </c>
      <c r="E24" t="s">
        <v>1056</v>
      </c>
      <c r="F24" t="s">
        <v>3229</v>
      </c>
    </row>
    <row r="25">
      <c r="A25" s="5" t="s">
        <v>354</v>
      </c>
      <c r="B25" t="s">
        <v>3230</v>
      </c>
      <c r="C25" t="s">
        <v>3228</v>
      </c>
      <c r="D25" t="s">
        <v>2984</v>
      </c>
      <c r="E25" t="s">
        <v>3212</v>
      </c>
      <c r="F25" t="s">
        <v>3231</v>
      </c>
    </row>
    <row r="26">
      <c r="A26" s="5" t="s">
        <v>354</v>
      </c>
      <c r="B26" t="s">
        <v>3232</v>
      </c>
      <c r="C26" t="s">
        <v>3233</v>
      </c>
      <c r="D26" t="s">
        <v>3234</v>
      </c>
      <c r="E26" t="s">
        <v>1056</v>
      </c>
      <c r="F26" t="s">
        <v>3235</v>
      </c>
    </row>
    <row r="27">
      <c r="A27" s="5" t="s">
        <v>354</v>
      </c>
      <c r="B27" t="s">
        <v>3236</v>
      </c>
      <c r="C27" t="s">
        <v>1055</v>
      </c>
      <c r="D27" t="s">
        <v>3157</v>
      </c>
      <c r="E27" t="s">
        <v>3211</v>
      </c>
      <c r="F27" t="s">
        <v>3237</v>
      </c>
    </row>
    <row r="28">
      <c r="A28" s="5" t="s">
        <v>354</v>
      </c>
      <c r="B28" t="s">
        <v>3238</v>
      </c>
      <c r="C28" t="s">
        <v>1041</v>
      </c>
      <c r="D28" t="s">
        <v>1056</v>
      </c>
      <c r="E28" t="s">
        <v>3187</v>
      </c>
      <c r="F28" t="s">
        <v>3239</v>
      </c>
    </row>
    <row r="29">
      <c r="A29" s="5" t="s">
        <v>354</v>
      </c>
      <c r="B29" t="s">
        <v>3240</v>
      </c>
      <c r="C29" t="s">
        <v>3241</v>
      </c>
      <c r="D29" t="s">
        <v>3242</v>
      </c>
      <c r="E29" t="s">
        <v>3243</v>
      </c>
      <c r="F29" t="s">
        <v>3244</v>
      </c>
    </row>
    <row r="30">
      <c r="A30" s="5" t="s">
        <v>354</v>
      </c>
      <c r="B30" t="s">
        <v>3245</v>
      </c>
      <c r="C30" t="s">
        <v>3180</v>
      </c>
      <c r="D30" t="s">
        <v>3180</v>
      </c>
      <c r="E30" t="s">
        <v>3180</v>
      </c>
      <c r="F30" t="s">
        <v>395</v>
      </c>
    </row>
    <row r="31">
      <c r="A31" s="5" t="s">
        <v>354</v>
      </c>
      <c r="B31" t="s">
        <v>3246</v>
      </c>
      <c r="C31" t="s">
        <v>3247</v>
      </c>
      <c r="D31" t="s">
        <v>1055</v>
      </c>
      <c r="E31" t="s">
        <v>3210</v>
      </c>
      <c r="F31" t="s">
        <v>3248</v>
      </c>
    </row>
    <row r="32">
      <c r="A32" s="5" t="s">
        <v>354</v>
      </c>
      <c r="B32" t="s">
        <v>3249</v>
      </c>
      <c r="C32" t="s">
        <v>3166</v>
      </c>
      <c r="D32" t="s">
        <v>3167</v>
      </c>
      <c r="E32" t="s">
        <v>3177</v>
      </c>
      <c r="F32" t="s">
        <v>3250</v>
      </c>
    </row>
    <row r="33">
      <c r="A33" s="5" t="s">
        <v>354</v>
      </c>
      <c r="B33" t="s">
        <v>3251</v>
      </c>
      <c r="C33" t="s">
        <v>3252</v>
      </c>
      <c r="D33" t="s">
        <v>3253</v>
      </c>
      <c r="E33" t="s">
        <v>3242</v>
      </c>
      <c r="F33" t="s">
        <v>3254</v>
      </c>
    </row>
    <row r="34">
      <c r="A34" s="5" t="s">
        <v>354</v>
      </c>
      <c r="B34" t="s">
        <v>3255</v>
      </c>
      <c r="C34" t="s">
        <v>3256</v>
      </c>
      <c r="D34" t="s">
        <v>3257</v>
      </c>
      <c r="E34" t="s">
        <v>3258</v>
      </c>
      <c r="F34" t="s">
        <v>3126</v>
      </c>
    </row>
    <row r="35">
      <c r="A35" s="5" t="s">
        <v>354</v>
      </c>
      <c r="B35" t="s">
        <v>3259</v>
      </c>
      <c r="C35" t="s">
        <v>1055</v>
      </c>
      <c r="D35" t="s">
        <v>1037</v>
      </c>
      <c r="E35" t="s">
        <v>3158</v>
      </c>
      <c r="F35" t="s">
        <v>3260</v>
      </c>
    </row>
    <row r="36">
      <c r="A36" s="5" t="s">
        <v>354</v>
      </c>
      <c r="B36" t="s">
        <v>3261</v>
      </c>
      <c r="C36" t="s">
        <v>3262</v>
      </c>
      <c r="D36" t="s">
        <v>3233</v>
      </c>
      <c r="E36" t="s">
        <v>3216</v>
      </c>
      <c r="F36" t="s">
        <v>3263</v>
      </c>
    </row>
    <row r="37">
      <c r="A37" s="5" t="s">
        <v>354</v>
      </c>
      <c r="B37" t="s">
        <v>3264</v>
      </c>
      <c r="C37" t="s">
        <v>3265</v>
      </c>
      <c r="D37" t="s">
        <v>3266</v>
      </c>
      <c r="E37" t="s">
        <v>3267</v>
      </c>
      <c r="F37" t="s">
        <v>3268</v>
      </c>
    </row>
    <row r="38">
      <c r="A38" s="5" t="s">
        <v>354</v>
      </c>
      <c r="B38" t="s">
        <v>3269</v>
      </c>
      <c r="C38" t="s">
        <v>1055</v>
      </c>
      <c r="D38" t="s">
        <v>1056</v>
      </c>
      <c r="E38" t="s">
        <v>3177</v>
      </c>
      <c r="F38" t="s">
        <v>3270</v>
      </c>
    </row>
    <row r="39">
      <c r="A39" s="5" t="s">
        <v>354</v>
      </c>
      <c r="B39" t="s">
        <v>3271</v>
      </c>
      <c r="C39" t="s">
        <v>3177</v>
      </c>
      <c r="D39" t="s">
        <v>3177</v>
      </c>
      <c r="E39" t="s">
        <v>3180</v>
      </c>
      <c r="F39" t="s">
        <v>395</v>
      </c>
    </row>
    <row r="40">
      <c r="A40" s="5" t="s">
        <v>354</v>
      </c>
      <c r="B40" t="s">
        <v>3272</v>
      </c>
      <c r="C40" t="s">
        <v>3273</v>
      </c>
      <c r="D40" t="s">
        <v>3274</v>
      </c>
      <c r="E40" t="s">
        <v>3275</v>
      </c>
      <c r="F40" t="s">
        <v>3276</v>
      </c>
    </row>
    <row r="41">
      <c r="A41" s="5" t="s">
        <v>354</v>
      </c>
      <c r="B41" t="s">
        <v>3277</v>
      </c>
      <c r="C41" t="s">
        <v>3171</v>
      </c>
      <c r="D41" t="s">
        <v>2954</v>
      </c>
      <c r="E41" t="s">
        <v>3234</v>
      </c>
      <c r="F41" t="s">
        <v>3278</v>
      </c>
    </row>
    <row r="42">
      <c r="A42" s="5" t="s">
        <v>354</v>
      </c>
      <c r="B42" t="s">
        <v>3279</v>
      </c>
      <c r="C42" t="s">
        <v>3280</v>
      </c>
      <c r="D42" t="s">
        <v>3281</v>
      </c>
      <c r="E42" t="s">
        <v>1052</v>
      </c>
      <c r="F42" t="s">
        <v>3282</v>
      </c>
    </row>
    <row r="43">
      <c r="A43" s="5" t="s">
        <v>354</v>
      </c>
      <c r="B43" t="s">
        <v>3283</v>
      </c>
      <c r="C43" t="s">
        <v>3148</v>
      </c>
      <c r="D43" t="s">
        <v>3284</v>
      </c>
      <c r="E43" t="s">
        <v>3285</v>
      </c>
      <c r="F43" t="s">
        <v>3286</v>
      </c>
    </row>
    <row r="44">
      <c r="A44" s="5" t="s">
        <v>354</v>
      </c>
      <c r="B44" t="s">
        <v>3287</v>
      </c>
      <c r="C44" t="s">
        <v>1041</v>
      </c>
      <c r="D44" t="s">
        <v>1056</v>
      </c>
      <c r="E44" t="s">
        <v>3211</v>
      </c>
      <c r="F44" t="s">
        <v>3288</v>
      </c>
    </row>
    <row r="45">
      <c r="A45" s="5" t="s">
        <v>354</v>
      </c>
      <c r="B45" t="s">
        <v>3289</v>
      </c>
      <c r="C45" t="s">
        <v>3290</v>
      </c>
      <c r="D45" t="s">
        <v>3267</v>
      </c>
      <c r="E45" t="s">
        <v>3291</v>
      </c>
      <c r="F45" t="s">
        <v>3292</v>
      </c>
    </row>
    <row r="46">
      <c r="A46" s="5" t="s">
        <v>354</v>
      </c>
      <c r="B46" t="s">
        <v>3293</v>
      </c>
      <c r="C46" t="s">
        <v>3294</v>
      </c>
      <c r="D46" t="s">
        <v>2981</v>
      </c>
      <c r="E46" t="s">
        <v>1050</v>
      </c>
      <c r="F46" t="s">
        <v>3295</v>
      </c>
    </row>
    <row r="47">
      <c r="A47" s="5" t="s">
        <v>354</v>
      </c>
      <c r="B47" t="s">
        <v>3296</v>
      </c>
      <c r="C47" t="s">
        <v>3297</v>
      </c>
      <c r="D47" t="s">
        <v>1052</v>
      </c>
      <c r="E47" t="s">
        <v>3168</v>
      </c>
      <c r="F47" t="s">
        <v>2993</v>
      </c>
    </row>
    <row r="48">
      <c r="A48" s="5" t="s">
        <v>354</v>
      </c>
      <c r="B48" t="s">
        <v>3298</v>
      </c>
      <c r="C48" t="s">
        <v>3299</v>
      </c>
      <c r="D48" t="s">
        <v>3300</v>
      </c>
      <c r="E48" t="s">
        <v>3301</v>
      </c>
      <c r="F48" t="s">
        <v>3302</v>
      </c>
    </row>
    <row r="49">
      <c r="A49" s="5" t="s">
        <v>354</v>
      </c>
      <c r="B49" t="s">
        <v>3303</v>
      </c>
      <c r="C49" t="s">
        <v>2976</v>
      </c>
      <c r="D49" t="s">
        <v>3256</v>
      </c>
      <c r="E49" t="s">
        <v>3290</v>
      </c>
      <c r="F49" t="s">
        <v>3304</v>
      </c>
    </row>
    <row r="50">
      <c r="A50" s="5" t="s">
        <v>354</v>
      </c>
      <c r="B50" t="s">
        <v>3305</v>
      </c>
      <c r="C50" t="s">
        <v>3306</v>
      </c>
      <c r="D50" t="s">
        <v>3167</v>
      </c>
      <c r="E50" t="s">
        <v>3177</v>
      </c>
      <c r="F50" t="s">
        <v>3250</v>
      </c>
    </row>
    <row r="51">
      <c r="A51" s="5" t="s">
        <v>354</v>
      </c>
      <c r="B51" t="s">
        <v>3307</v>
      </c>
      <c r="C51" t="s">
        <v>1036</v>
      </c>
      <c r="D51" t="s">
        <v>1054</v>
      </c>
      <c r="E51" t="s">
        <v>3267</v>
      </c>
      <c r="F51" t="s">
        <v>3226</v>
      </c>
    </row>
    <row r="52">
      <c r="A52" s="5" t="s">
        <v>354</v>
      </c>
      <c r="B52" t="s">
        <v>3308</v>
      </c>
      <c r="C52" t="s">
        <v>3306</v>
      </c>
      <c r="D52" t="s">
        <v>3166</v>
      </c>
      <c r="E52" t="s">
        <v>3168</v>
      </c>
      <c r="F52" t="s">
        <v>3309</v>
      </c>
    </row>
    <row r="53">
      <c r="A53" s="5" t="s">
        <v>354</v>
      </c>
      <c r="B53" t="s">
        <v>3310</v>
      </c>
      <c r="C53" t="s">
        <v>3212</v>
      </c>
      <c r="D53" t="s">
        <v>3212</v>
      </c>
      <c r="E53" t="s">
        <v>3180</v>
      </c>
      <c r="F53" t="s">
        <v>395</v>
      </c>
    </row>
    <row r="54">
      <c r="A54" s="5" t="s">
        <v>354</v>
      </c>
      <c r="B54" t="s">
        <v>3311</v>
      </c>
      <c r="C54" t="s">
        <v>3228</v>
      </c>
      <c r="D54" t="s">
        <v>1044</v>
      </c>
      <c r="E54" t="s">
        <v>1056</v>
      </c>
      <c r="F54" t="s">
        <v>3229</v>
      </c>
    </row>
    <row r="55">
      <c r="A55" s="5" t="s">
        <v>354</v>
      </c>
      <c r="B55" t="s">
        <v>3312</v>
      </c>
      <c r="C55" t="s">
        <v>3212</v>
      </c>
      <c r="D55" t="s">
        <v>3212</v>
      </c>
      <c r="E55" t="s">
        <v>3180</v>
      </c>
      <c r="F55" t="s">
        <v>395</v>
      </c>
    </row>
    <row r="56">
      <c r="A56" s="5" t="s">
        <v>354</v>
      </c>
      <c r="B56" t="s">
        <v>3313</v>
      </c>
      <c r="C56" t="s">
        <v>3166</v>
      </c>
      <c r="D56" t="s">
        <v>3210</v>
      </c>
      <c r="E56" t="s">
        <v>3158</v>
      </c>
      <c r="F56" t="s">
        <v>3314</v>
      </c>
    </row>
    <row r="57">
      <c r="A57" s="5" t="s">
        <v>354</v>
      </c>
      <c r="B57" t="s">
        <v>3315</v>
      </c>
      <c r="C57" t="s">
        <v>3207</v>
      </c>
      <c r="D57" t="s">
        <v>3161</v>
      </c>
      <c r="E57" t="s">
        <v>3210</v>
      </c>
      <c r="F57" t="s">
        <v>3316</v>
      </c>
    </row>
    <row r="58">
      <c r="A58" s="5" t="s">
        <v>354</v>
      </c>
      <c r="B58" t="s">
        <v>3317</v>
      </c>
      <c r="C58" t="s">
        <v>3318</v>
      </c>
      <c r="D58" t="s">
        <v>3319</v>
      </c>
      <c r="E58" t="s">
        <v>3320</v>
      </c>
      <c r="F58" t="s">
        <v>3321</v>
      </c>
    </row>
    <row r="59">
      <c r="A59" s="5" t="s">
        <v>354</v>
      </c>
      <c r="B59" t="s">
        <v>3322</v>
      </c>
      <c r="C59" t="s">
        <v>3247</v>
      </c>
      <c r="D59" t="s">
        <v>1052</v>
      </c>
      <c r="E59" t="s">
        <v>3212</v>
      </c>
      <c r="F59" t="s">
        <v>3323</v>
      </c>
    </row>
    <row r="60">
      <c r="A60" s="5" t="s">
        <v>354</v>
      </c>
      <c r="B60" t="s">
        <v>3324</v>
      </c>
      <c r="C60" t="s">
        <v>3166</v>
      </c>
      <c r="D60" t="s">
        <v>3223</v>
      </c>
      <c r="E60" t="s">
        <v>3187</v>
      </c>
      <c r="F60" t="s">
        <v>3260</v>
      </c>
    </row>
    <row r="61">
      <c r="A61" s="5" t="s">
        <v>354</v>
      </c>
      <c r="B61" t="s">
        <v>3325</v>
      </c>
      <c r="C61" t="s">
        <v>3326</v>
      </c>
      <c r="D61" t="s">
        <v>2970</v>
      </c>
      <c r="E61" t="s">
        <v>2995</v>
      </c>
      <c r="F61" t="s">
        <v>3327</v>
      </c>
    </row>
    <row r="62">
      <c r="A62" s="5" t="s">
        <v>354</v>
      </c>
      <c r="B62" t="s">
        <v>3328</v>
      </c>
      <c r="C62" t="s">
        <v>3329</v>
      </c>
      <c r="D62" t="s">
        <v>3203</v>
      </c>
      <c r="E62" t="s">
        <v>3330</v>
      </c>
      <c r="F62" t="s">
        <v>3314</v>
      </c>
    </row>
    <row r="63">
      <c r="A63" s="5" t="s">
        <v>354</v>
      </c>
      <c r="B63" t="s">
        <v>3331</v>
      </c>
      <c r="C63" t="s">
        <v>3175</v>
      </c>
      <c r="D63" t="s">
        <v>3332</v>
      </c>
      <c r="E63" t="s">
        <v>3297</v>
      </c>
      <c r="F63" t="s">
        <v>3260</v>
      </c>
    </row>
    <row r="64">
      <c r="A64" s="5" t="s">
        <v>354</v>
      </c>
      <c r="B64" t="s">
        <v>3333</v>
      </c>
      <c r="C64" t="s">
        <v>1056</v>
      </c>
      <c r="D64" t="s">
        <v>3306</v>
      </c>
      <c r="E64" t="s">
        <v>3187</v>
      </c>
      <c r="F64" t="s">
        <v>3334</v>
      </c>
    </row>
    <row r="65">
      <c r="A65" s="5" t="s">
        <v>354</v>
      </c>
      <c r="B65" t="s">
        <v>3335</v>
      </c>
      <c r="C65" t="s">
        <v>3180</v>
      </c>
      <c r="D65" t="s">
        <v>3180</v>
      </c>
      <c r="E65" t="s">
        <v>3180</v>
      </c>
      <c r="F65" t="s">
        <v>395</v>
      </c>
    </row>
    <row r="66">
      <c r="A66" s="5" t="s">
        <v>354</v>
      </c>
      <c r="B66" t="s">
        <v>3336</v>
      </c>
      <c r="C66" t="s">
        <v>3337</v>
      </c>
      <c r="D66" t="s">
        <v>1037</v>
      </c>
      <c r="E66" t="s">
        <v>3211</v>
      </c>
      <c r="F66" t="s">
        <v>3338</v>
      </c>
    </row>
    <row r="67">
      <c r="A67" s="5" t="s">
        <v>354</v>
      </c>
      <c r="B67" t="s">
        <v>3339</v>
      </c>
      <c r="C67" t="s">
        <v>3262</v>
      </c>
      <c r="D67" t="s">
        <v>3340</v>
      </c>
      <c r="E67" t="s">
        <v>3166</v>
      </c>
      <c r="F67" t="s">
        <v>3341</v>
      </c>
    </row>
    <row r="68">
      <c r="A68" s="5" t="s">
        <v>354</v>
      </c>
      <c r="B68" t="s">
        <v>3342</v>
      </c>
      <c r="C68" t="s">
        <v>1038</v>
      </c>
      <c r="D68" t="s">
        <v>3219</v>
      </c>
      <c r="E68" t="s">
        <v>3166</v>
      </c>
      <c r="F68" t="s">
        <v>3343</v>
      </c>
    </row>
    <row r="69">
      <c r="A69" s="5" t="s">
        <v>354</v>
      </c>
      <c r="B69" t="s">
        <v>3344</v>
      </c>
      <c r="C69" t="s">
        <v>3345</v>
      </c>
      <c r="D69" t="s">
        <v>3346</v>
      </c>
      <c r="E69" t="s">
        <v>3347</v>
      </c>
      <c r="F69" t="s">
        <v>3348</v>
      </c>
    </row>
    <row r="70">
      <c r="A70" s="5" t="s">
        <v>354</v>
      </c>
      <c r="B70" t="s">
        <v>3349</v>
      </c>
      <c r="C70" t="s">
        <v>1052</v>
      </c>
      <c r="D70" t="s">
        <v>3166</v>
      </c>
      <c r="E70" t="s">
        <v>3180</v>
      </c>
      <c r="F70" t="s">
        <v>395</v>
      </c>
    </row>
    <row r="71">
      <c r="A71" s="5" t="s">
        <v>354</v>
      </c>
      <c r="B71" t="s">
        <v>3350</v>
      </c>
      <c r="C71" t="s">
        <v>2995</v>
      </c>
      <c r="D71" t="s">
        <v>3337</v>
      </c>
      <c r="E71" t="s">
        <v>3216</v>
      </c>
      <c r="F71" t="s">
        <v>3351</v>
      </c>
    </row>
    <row r="72">
      <c r="A72" s="5" t="s">
        <v>354</v>
      </c>
      <c r="B72" t="s">
        <v>3352</v>
      </c>
      <c r="C72" t="s">
        <v>3353</v>
      </c>
      <c r="D72" t="s">
        <v>3354</v>
      </c>
      <c r="E72" t="s">
        <v>3234</v>
      </c>
      <c r="F72" t="s">
        <v>3355</v>
      </c>
    </row>
    <row r="73">
      <c r="A73" s="5" t="s">
        <v>354</v>
      </c>
      <c r="B73" t="s">
        <v>3356</v>
      </c>
      <c r="C73" t="s">
        <v>3297</v>
      </c>
      <c r="D73" t="s">
        <v>1055</v>
      </c>
      <c r="E73" t="s">
        <v>3180</v>
      </c>
      <c r="F73" t="s">
        <v>395</v>
      </c>
    </row>
    <row r="74">
      <c r="A74" s="5" t="s">
        <v>354</v>
      </c>
      <c r="B74" t="s">
        <v>3357</v>
      </c>
      <c r="C74" t="s">
        <v>3358</v>
      </c>
      <c r="D74" t="s">
        <v>3359</v>
      </c>
      <c r="E74" t="s">
        <v>1054</v>
      </c>
      <c r="F74" t="s">
        <v>3360</v>
      </c>
    </row>
    <row r="75">
      <c r="A75" s="5" t="s">
        <v>354</v>
      </c>
      <c r="B75" t="s">
        <v>3361</v>
      </c>
      <c r="C75" t="s">
        <v>2980</v>
      </c>
      <c r="D75" t="s">
        <v>3362</v>
      </c>
      <c r="E75" t="s">
        <v>3210</v>
      </c>
      <c r="F75" t="s">
        <v>3363</v>
      </c>
    </row>
    <row r="76">
      <c r="A76" s="5" t="s">
        <v>354</v>
      </c>
      <c r="B76" t="s">
        <v>3364</v>
      </c>
      <c r="C76" t="s">
        <v>3247</v>
      </c>
      <c r="D76" t="s">
        <v>1055</v>
      </c>
      <c r="E76" t="s">
        <v>3291</v>
      </c>
      <c r="F76" t="s">
        <v>3260</v>
      </c>
    </row>
    <row r="77">
      <c r="A77" s="5" t="s">
        <v>354</v>
      </c>
      <c r="B77" t="s">
        <v>3365</v>
      </c>
      <c r="C77" t="s">
        <v>3297</v>
      </c>
      <c r="D77" t="s">
        <v>1055</v>
      </c>
      <c r="E77" t="s">
        <v>3180</v>
      </c>
      <c r="F77" t="s">
        <v>395</v>
      </c>
    </row>
    <row r="78">
      <c r="A78" s="5" t="s">
        <v>354</v>
      </c>
      <c r="B78" t="s">
        <v>3366</v>
      </c>
      <c r="C78" t="s">
        <v>3258</v>
      </c>
      <c r="D78" t="s">
        <v>2995</v>
      </c>
      <c r="E78" t="s">
        <v>3291</v>
      </c>
      <c r="F78" t="s">
        <v>3367</v>
      </c>
    </row>
    <row r="79">
      <c r="A79" s="5" t="s">
        <v>354</v>
      </c>
      <c r="B79" t="s">
        <v>3368</v>
      </c>
      <c r="C79" t="s">
        <v>2951</v>
      </c>
      <c r="D79" t="s">
        <v>2952</v>
      </c>
      <c r="E79" t="s">
        <v>2953</v>
      </c>
      <c r="F79" t="s">
        <v>3369</v>
      </c>
    </row>
    <row r="81">
      <c r="A81" t="s">
        <v>371</v>
      </c>
    </row>
    <row r="82">
      <c r="A82" t="s">
        <v>2958</v>
      </c>
    </row>
    <row r="83">
      <c r="A83" t="s">
        <v>2959</v>
      </c>
    </row>
    <row r="84">
      <c r="A84" t="s">
        <v>2960</v>
      </c>
    </row>
    <row r="85">
      <c r="A85" t="s">
        <v>3370</v>
      </c>
    </row>
    <row r="86">
      <c r="A86" t="s">
        <v>354</v>
      </c>
    </row>
    <row r="87">
      <c r="A87" t="s">
        <v>376</v>
      </c>
    </row>
    <row r="88">
      <c r="A88" t="s">
        <v>1733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25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  <c r="G4" s="2" t="s">
        <v>513</v>
      </c>
      <c r="H4" s="2" t="s">
        <v>514</v>
      </c>
      <c r="I4" s="2" t="s">
        <v>515</v>
      </c>
      <c r="J4" s="2" t="s">
        <v>516</v>
      </c>
    </row>
    <row r="5">
      <c r="A5" s="5" t="s">
        <v>354</v>
      </c>
      <c r="B5" t="s">
        <v>362</v>
      </c>
      <c r="C5" t="s">
        <v>545</v>
      </c>
      <c r="D5" t="s">
        <v>407</v>
      </c>
      <c r="E5" t="s">
        <v>546</v>
      </c>
      <c r="F5" t="s">
        <v>547</v>
      </c>
      <c r="G5" t="s">
        <v>452</v>
      </c>
      <c r="H5" t="s">
        <v>548</v>
      </c>
      <c r="I5" t="s">
        <v>549</v>
      </c>
      <c r="J5" t="s">
        <v>550</v>
      </c>
    </row>
    <row r="6">
      <c r="A6" s="5" t="s">
        <v>354</v>
      </c>
      <c r="B6" t="s">
        <v>365</v>
      </c>
      <c r="C6" t="s">
        <v>551</v>
      </c>
      <c r="D6" t="s">
        <v>367</v>
      </c>
      <c r="E6" t="s">
        <v>552</v>
      </c>
      <c r="F6" t="s">
        <v>553</v>
      </c>
      <c r="G6" t="s">
        <v>422</v>
      </c>
      <c r="H6" t="s">
        <v>554</v>
      </c>
      <c r="I6" t="s">
        <v>555</v>
      </c>
      <c r="J6" t="s">
        <v>556</v>
      </c>
    </row>
    <row r="7">
      <c r="A7" s="5" t="s">
        <v>354</v>
      </c>
      <c r="B7" t="s">
        <v>368</v>
      </c>
      <c r="C7" t="s">
        <v>495</v>
      </c>
      <c r="D7" t="s">
        <v>496</v>
      </c>
      <c r="E7" t="s">
        <v>446</v>
      </c>
      <c r="F7" t="s">
        <v>427</v>
      </c>
      <c r="G7" t="s">
        <v>438</v>
      </c>
      <c r="H7" t="s">
        <v>452</v>
      </c>
      <c r="I7" t="s">
        <v>557</v>
      </c>
      <c r="J7" t="s">
        <v>558</v>
      </c>
    </row>
    <row r="9">
      <c r="A9" t="s">
        <v>371</v>
      </c>
    </row>
    <row r="10">
      <c r="A10" t="s">
        <v>372</v>
      </c>
    </row>
    <row r="11">
      <c r="A11" t="s">
        <v>528</v>
      </c>
    </row>
    <row r="12">
      <c r="A12" t="s">
        <v>529</v>
      </c>
    </row>
    <row r="13">
      <c r="A13" t="s">
        <v>530</v>
      </c>
    </row>
    <row r="14">
      <c r="A14" t="s">
        <v>354</v>
      </c>
    </row>
    <row r="15">
      <c r="A15" t="s">
        <v>373</v>
      </c>
    </row>
    <row r="16">
      <c r="A16" t="s">
        <v>374</v>
      </c>
    </row>
    <row r="17">
      <c r="A17" t="s">
        <v>531</v>
      </c>
    </row>
    <row r="18">
      <c r="A18" t="s">
        <v>532</v>
      </c>
    </row>
    <row r="19">
      <c r="A19" t="s">
        <v>559</v>
      </c>
    </row>
    <row r="20">
      <c r="A20" t="s">
        <v>354</v>
      </c>
    </row>
    <row r="21">
      <c r="A21" t="s">
        <v>376</v>
      </c>
    </row>
    <row r="22">
      <c r="A22" t="s">
        <v>377</v>
      </c>
    </row>
  </sheetData>
  <mergeCells count="1">
    <mergeCell ref="A3:J3"/>
  </mergeCells>
  <pageMargins left="0.7" right="0.7" top="0.75" bottom="0.75" header="0.3" footer="0.3"/>
  <pageSetup paperSize="9" orientation="portrait" horizontalDpi="300" verticalDpi="300"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38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155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2987</v>
      </c>
      <c r="D4" s="2" t="s">
        <v>2988</v>
      </c>
      <c r="E4" s="2" t="s">
        <v>2989</v>
      </c>
      <c r="F4" s="2" t="s">
        <v>2990</v>
      </c>
    </row>
    <row r="5">
      <c r="A5" s="5" t="s">
        <v>354</v>
      </c>
      <c r="B5" t="s">
        <v>1527</v>
      </c>
      <c r="C5" t="s">
        <v>3371</v>
      </c>
      <c r="D5" t="s">
        <v>3372</v>
      </c>
      <c r="E5" t="s">
        <v>3373</v>
      </c>
      <c r="F5" t="s">
        <v>3374</v>
      </c>
    </row>
    <row r="6">
      <c r="A6" s="5" t="s">
        <v>354</v>
      </c>
      <c r="B6" t="s">
        <v>1532</v>
      </c>
      <c r="C6" t="s">
        <v>3329</v>
      </c>
      <c r="D6" t="s">
        <v>3375</v>
      </c>
      <c r="E6" t="s">
        <v>1052</v>
      </c>
      <c r="F6" t="s">
        <v>3376</v>
      </c>
    </row>
    <row r="7">
      <c r="A7" s="5" t="s">
        <v>354</v>
      </c>
      <c r="B7" t="s">
        <v>1533</v>
      </c>
      <c r="C7" t="s">
        <v>3377</v>
      </c>
      <c r="D7" t="s">
        <v>3378</v>
      </c>
      <c r="E7" t="s">
        <v>3161</v>
      </c>
      <c r="F7" t="s">
        <v>3379</v>
      </c>
    </row>
    <row r="8">
      <c r="A8" s="5" t="s">
        <v>354</v>
      </c>
      <c r="B8" t="s">
        <v>1538</v>
      </c>
      <c r="C8" t="s">
        <v>3380</v>
      </c>
      <c r="D8" t="s">
        <v>3381</v>
      </c>
      <c r="E8" t="s">
        <v>3382</v>
      </c>
      <c r="F8" t="s">
        <v>3383</v>
      </c>
    </row>
    <row r="9">
      <c r="A9" s="5" t="s">
        <v>354</v>
      </c>
      <c r="B9" t="s">
        <v>1543</v>
      </c>
      <c r="C9" t="s">
        <v>3384</v>
      </c>
      <c r="D9" t="s">
        <v>3385</v>
      </c>
      <c r="E9" t="s">
        <v>3386</v>
      </c>
      <c r="F9" t="s">
        <v>3387</v>
      </c>
    </row>
    <row r="10">
      <c r="A10" s="5" t="s">
        <v>354</v>
      </c>
      <c r="B10" t="s">
        <v>1548</v>
      </c>
      <c r="C10" t="s">
        <v>3388</v>
      </c>
      <c r="D10" t="s">
        <v>3389</v>
      </c>
      <c r="E10" t="s">
        <v>3390</v>
      </c>
      <c r="F10" t="s">
        <v>3391</v>
      </c>
    </row>
    <row r="11">
      <c r="A11" s="5" t="s">
        <v>354</v>
      </c>
      <c r="B11" t="s">
        <v>1553</v>
      </c>
      <c r="C11" t="s">
        <v>3392</v>
      </c>
      <c r="D11" t="s">
        <v>3393</v>
      </c>
      <c r="E11" t="s">
        <v>3394</v>
      </c>
      <c r="F11" t="s">
        <v>3395</v>
      </c>
    </row>
    <row r="12">
      <c r="A12" s="5" t="s">
        <v>354</v>
      </c>
      <c r="B12" t="s">
        <v>1558</v>
      </c>
      <c r="C12" t="s">
        <v>3396</v>
      </c>
      <c r="D12" t="s">
        <v>3397</v>
      </c>
      <c r="E12" t="s">
        <v>3398</v>
      </c>
      <c r="F12" t="s">
        <v>3399</v>
      </c>
    </row>
    <row r="13">
      <c r="A13" s="5" t="s">
        <v>354</v>
      </c>
      <c r="B13" t="s">
        <v>1563</v>
      </c>
      <c r="C13" t="s">
        <v>3400</v>
      </c>
      <c r="D13" t="s">
        <v>3401</v>
      </c>
      <c r="E13" t="s">
        <v>3402</v>
      </c>
      <c r="F13" t="s">
        <v>3403</v>
      </c>
    </row>
    <row r="14">
      <c r="A14" s="5" t="s">
        <v>354</v>
      </c>
      <c r="B14" t="s">
        <v>1568</v>
      </c>
      <c r="C14" t="s">
        <v>3404</v>
      </c>
      <c r="D14" t="s">
        <v>3405</v>
      </c>
      <c r="E14" t="s">
        <v>3406</v>
      </c>
      <c r="F14" t="s">
        <v>3407</v>
      </c>
    </row>
    <row r="15">
      <c r="A15" s="5" t="s">
        <v>354</v>
      </c>
      <c r="B15" t="s">
        <v>1573</v>
      </c>
      <c r="C15" t="s">
        <v>3408</v>
      </c>
      <c r="D15" t="s">
        <v>3409</v>
      </c>
      <c r="E15" t="s">
        <v>3410</v>
      </c>
      <c r="F15" t="s">
        <v>3411</v>
      </c>
    </row>
    <row r="16">
      <c r="A16" s="5" t="s">
        <v>354</v>
      </c>
      <c r="B16" t="s">
        <v>1578</v>
      </c>
      <c r="C16" t="s">
        <v>3412</v>
      </c>
      <c r="D16" t="s">
        <v>3413</v>
      </c>
      <c r="E16" t="s">
        <v>3414</v>
      </c>
      <c r="F16" t="s">
        <v>3415</v>
      </c>
    </row>
    <row r="17">
      <c r="A17" s="5" t="s">
        <v>354</v>
      </c>
      <c r="B17" t="s">
        <v>1583</v>
      </c>
      <c r="C17" t="s">
        <v>3416</v>
      </c>
      <c r="D17" t="s">
        <v>3417</v>
      </c>
      <c r="E17" t="s">
        <v>3418</v>
      </c>
      <c r="F17" t="s">
        <v>3419</v>
      </c>
    </row>
    <row r="18">
      <c r="A18" s="5" t="s">
        <v>354</v>
      </c>
      <c r="B18" t="s">
        <v>1588</v>
      </c>
      <c r="C18" t="s">
        <v>3420</v>
      </c>
      <c r="D18" t="s">
        <v>3421</v>
      </c>
      <c r="E18" t="s">
        <v>3422</v>
      </c>
      <c r="F18" t="s">
        <v>3423</v>
      </c>
    </row>
    <row r="19">
      <c r="A19" s="5" t="s">
        <v>354</v>
      </c>
      <c r="B19" t="s">
        <v>1593</v>
      </c>
      <c r="C19" t="s">
        <v>3424</v>
      </c>
      <c r="D19" t="s">
        <v>3425</v>
      </c>
      <c r="E19" t="s">
        <v>3426</v>
      </c>
      <c r="F19" t="s">
        <v>3427</v>
      </c>
    </row>
    <row r="20">
      <c r="A20" s="5" t="s">
        <v>354</v>
      </c>
      <c r="B20" t="s">
        <v>1597</v>
      </c>
      <c r="C20" t="s">
        <v>3428</v>
      </c>
      <c r="D20" t="s">
        <v>3429</v>
      </c>
      <c r="E20" t="s">
        <v>3430</v>
      </c>
      <c r="F20" t="s">
        <v>3110</v>
      </c>
    </row>
    <row r="21">
      <c r="A21" s="5" t="s">
        <v>354</v>
      </c>
      <c r="B21" t="s">
        <v>1601</v>
      </c>
      <c r="C21" t="s">
        <v>3431</v>
      </c>
      <c r="D21" t="s">
        <v>3432</v>
      </c>
      <c r="E21" t="s">
        <v>3433</v>
      </c>
      <c r="F21" t="s">
        <v>3434</v>
      </c>
    </row>
    <row r="22">
      <c r="A22" s="5" t="s">
        <v>354</v>
      </c>
      <c r="B22" t="s">
        <v>1606</v>
      </c>
      <c r="C22" t="s">
        <v>3435</v>
      </c>
      <c r="D22" t="s">
        <v>3436</v>
      </c>
      <c r="E22" t="s">
        <v>3437</v>
      </c>
      <c r="F22" t="s">
        <v>3438</v>
      </c>
    </row>
    <row r="23">
      <c r="A23" s="5" t="s">
        <v>354</v>
      </c>
      <c r="B23" t="s">
        <v>1611</v>
      </c>
      <c r="C23" t="s">
        <v>3439</v>
      </c>
      <c r="D23" t="s">
        <v>3440</v>
      </c>
      <c r="E23" t="s">
        <v>3441</v>
      </c>
      <c r="F23" t="s">
        <v>3442</v>
      </c>
    </row>
    <row r="24">
      <c r="A24" s="5" t="s">
        <v>354</v>
      </c>
      <c r="B24" t="s">
        <v>1616</v>
      </c>
      <c r="C24" t="s">
        <v>3443</v>
      </c>
      <c r="D24" t="s">
        <v>3444</v>
      </c>
      <c r="E24" t="s">
        <v>3445</v>
      </c>
      <c r="F24" t="s">
        <v>3446</v>
      </c>
    </row>
    <row r="25">
      <c r="A25" s="5" t="s">
        <v>354</v>
      </c>
      <c r="B25" t="s">
        <v>1621</v>
      </c>
      <c r="C25" t="s">
        <v>3447</v>
      </c>
      <c r="D25" t="s">
        <v>3448</v>
      </c>
      <c r="E25" t="s">
        <v>3449</v>
      </c>
      <c r="F25" t="s">
        <v>3450</v>
      </c>
    </row>
    <row r="26">
      <c r="A26" s="5" t="s">
        <v>354</v>
      </c>
      <c r="B26" t="s">
        <v>1626</v>
      </c>
      <c r="C26" t="s">
        <v>3451</v>
      </c>
      <c r="D26" t="s">
        <v>3452</v>
      </c>
      <c r="E26" t="s">
        <v>3453</v>
      </c>
      <c r="F26" t="s">
        <v>3399</v>
      </c>
    </row>
    <row r="27">
      <c r="A27" s="5" t="s">
        <v>354</v>
      </c>
      <c r="B27" t="s">
        <v>1631</v>
      </c>
      <c r="C27" t="s">
        <v>3454</v>
      </c>
      <c r="D27" t="s">
        <v>3455</v>
      </c>
      <c r="E27" t="s">
        <v>3252</v>
      </c>
      <c r="F27" t="s">
        <v>3456</v>
      </c>
    </row>
    <row r="28">
      <c r="A28" s="5" t="s">
        <v>354</v>
      </c>
      <c r="B28" t="s">
        <v>1636</v>
      </c>
      <c r="C28" t="s">
        <v>3457</v>
      </c>
      <c r="D28" t="s">
        <v>3458</v>
      </c>
      <c r="E28" t="s">
        <v>3459</v>
      </c>
      <c r="F28" t="s">
        <v>3460</v>
      </c>
    </row>
    <row r="29">
      <c r="A29" s="5" t="s">
        <v>354</v>
      </c>
      <c r="B29" t="s">
        <v>1641</v>
      </c>
      <c r="C29" t="s">
        <v>3461</v>
      </c>
      <c r="D29" t="s">
        <v>3462</v>
      </c>
      <c r="E29" t="s">
        <v>3463</v>
      </c>
      <c r="F29" t="s">
        <v>3153</v>
      </c>
    </row>
    <row r="30">
      <c r="A30" s="5" t="s">
        <v>354</v>
      </c>
      <c r="B30" t="s">
        <v>1646</v>
      </c>
      <c r="C30" t="s">
        <v>3464</v>
      </c>
      <c r="D30" t="s">
        <v>3465</v>
      </c>
      <c r="E30" t="s">
        <v>3466</v>
      </c>
      <c r="F30" t="s">
        <v>3090</v>
      </c>
    </row>
    <row r="31">
      <c r="A31" s="5" t="s">
        <v>354</v>
      </c>
      <c r="B31" t="s">
        <v>1651</v>
      </c>
      <c r="C31" t="s">
        <v>3467</v>
      </c>
      <c r="D31" t="s">
        <v>3468</v>
      </c>
      <c r="E31" t="s">
        <v>3469</v>
      </c>
      <c r="F31" t="s">
        <v>3470</v>
      </c>
    </row>
    <row r="32">
      <c r="A32" s="5" t="s">
        <v>354</v>
      </c>
      <c r="B32" t="s">
        <v>1656</v>
      </c>
      <c r="C32" t="s">
        <v>3471</v>
      </c>
      <c r="D32" t="s">
        <v>3472</v>
      </c>
      <c r="E32" t="s">
        <v>3473</v>
      </c>
      <c r="F32" t="s">
        <v>3474</v>
      </c>
    </row>
    <row r="33">
      <c r="A33" s="5" t="s">
        <v>354</v>
      </c>
      <c r="B33" t="s">
        <v>1661</v>
      </c>
      <c r="C33" t="s">
        <v>3475</v>
      </c>
      <c r="D33" t="s">
        <v>3476</v>
      </c>
      <c r="E33" t="s">
        <v>3477</v>
      </c>
      <c r="F33" t="s">
        <v>3478</v>
      </c>
    </row>
    <row r="34">
      <c r="A34" s="5" t="s">
        <v>354</v>
      </c>
      <c r="B34" t="s">
        <v>1666</v>
      </c>
      <c r="C34" t="s">
        <v>3125</v>
      </c>
      <c r="D34" t="s">
        <v>3479</v>
      </c>
      <c r="E34" t="s">
        <v>3480</v>
      </c>
      <c r="F34" t="s">
        <v>3481</v>
      </c>
    </row>
    <row r="35">
      <c r="A35" s="5" t="s">
        <v>354</v>
      </c>
      <c r="B35" t="s">
        <v>1671</v>
      </c>
      <c r="C35" t="s">
        <v>3482</v>
      </c>
      <c r="D35" t="s">
        <v>3483</v>
      </c>
      <c r="E35" t="s">
        <v>3484</v>
      </c>
      <c r="F35" t="s">
        <v>3278</v>
      </c>
    </row>
    <row r="36">
      <c r="A36" s="5" t="s">
        <v>354</v>
      </c>
      <c r="B36" t="s">
        <v>1676</v>
      </c>
      <c r="C36" t="s">
        <v>1050</v>
      </c>
      <c r="D36" t="s">
        <v>3330</v>
      </c>
      <c r="E36" t="s">
        <v>1037</v>
      </c>
      <c r="F36" t="s">
        <v>3485</v>
      </c>
    </row>
    <row r="37">
      <c r="A37" s="5" t="s">
        <v>354</v>
      </c>
      <c r="B37" t="s">
        <v>1677</v>
      </c>
      <c r="C37" t="s">
        <v>3486</v>
      </c>
      <c r="D37" t="s">
        <v>3487</v>
      </c>
      <c r="E37" t="s">
        <v>3488</v>
      </c>
      <c r="F37" t="s">
        <v>3489</v>
      </c>
    </row>
    <row r="38">
      <c r="A38" s="5" t="s">
        <v>354</v>
      </c>
      <c r="B38" t="s">
        <v>1682</v>
      </c>
      <c r="C38" t="s">
        <v>3490</v>
      </c>
      <c r="D38" t="s">
        <v>3420</v>
      </c>
      <c r="E38" t="s">
        <v>3491</v>
      </c>
      <c r="F38" t="s">
        <v>3492</v>
      </c>
    </row>
    <row r="39">
      <c r="A39" s="5" t="s">
        <v>354</v>
      </c>
      <c r="B39" t="s">
        <v>1687</v>
      </c>
      <c r="C39" t="s">
        <v>3493</v>
      </c>
      <c r="D39" t="s">
        <v>3494</v>
      </c>
      <c r="E39" t="s">
        <v>3402</v>
      </c>
      <c r="F39" t="s">
        <v>3495</v>
      </c>
    </row>
    <row r="40">
      <c r="A40" s="5" t="s">
        <v>354</v>
      </c>
      <c r="B40" t="s">
        <v>1692</v>
      </c>
      <c r="C40" t="s">
        <v>3496</v>
      </c>
      <c r="D40" t="s">
        <v>3482</v>
      </c>
      <c r="E40" t="s">
        <v>3497</v>
      </c>
      <c r="F40" t="s">
        <v>3164</v>
      </c>
    </row>
    <row r="41">
      <c r="A41" s="5" t="s">
        <v>354</v>
      </c>
      <c r="B41" t="s">
        <v>1697</v>
      </c>
      <c r="C41" t="s">
        <v>3498</v>
      </c>
      <c r="D41" t="s">
        <v>3499</v>
      </c>
      <c r="E41" t="s">
        <v>3500</v>
      </c>
      <c r="F41" t="s">
        <v>3501</v>
      </c>
    </row>
    <row r="42">
      <c r="A42" s="5" t="s">
        <v>354</v>
      </c>
      <c r="B42" t="s">
        <v>1702</v>
      </c>
      <c r="C42" t="s">
        <v>3502</v>
      </c>
      <c r="D42" t="s">
        <v>3124</v>
      </c>
      <c r="E42" t="s">
        <v>3503</v>
      </c>
      <c r="F42" t="s">
        <v>3504</v>
      </c>
    </row>
    <row r="43">
      <c r="A43" s="5" t="s">
        <v>354</v>
      </c>
      <c r="B43" t="s">
        <v>1707</v>
      </c>
      <c r="C43" t="s">
        <v>3505</v>
      </c>
      <c r="D43" t="s">
        <v>3506</v>
      </c>
      <c r="E43" t="s">
        <v>3507</v>
      </c>
      <c r="F43" t="s">
        <v>3508</v>
      </c>
    </row>
    <row r="44">
      <c r="A44" s="5" t="s">
        <v>354</v>
      </c>
      <c r="B44" t="s">
        <v>1712</v>
      </c>
      <c r="C44" t="s">
        <v>3509</v>
      </c>
      <c r="D44" t="s">
        <v>3510</v>
      </c>
      <c r="E44" t="s">
        <v>3511</v>
      </c>
      <c r="F44" t="s">
        <v>3512</v>
      </c>
    </row>
    <row r="45">
      <c r="A45" s="5" t="s">
        <v>354</v>
      </c>
      <c r="B45" t="s">
        <v>1717</v>
      </c>
      <c r="C45" t="s">
        <v>3513</v>
      </c>
      <c r="D45" t="s">
        <v>3514</v>
      </c>
      <c r="E45" t="s">
        <v>3515</v>
      </c>
      <c r="F45" t="s">
        <v>3516</v>
      </c>
    </row>
    <row r="46">
      <c r="A46" s="5" t="s">
        <v>354</v>
      </c>
      <c r="B46" t="s">
        <v>1722</v>
      </c>
      <c r="C46" t="s">
        <v>3517</v>
      </c>
      <c r="D46" t="s">
        <v>3447</v>
      </c>
      <c r="E46" t="s">
        <v>3518</v>
      </c>
      <c r="F46" t="s">
        <v>3519</v>
      </c>
    </row>
    <row r="47">
      <c r="A47" s="5" t="s">
        <v>354</v>
      </c>
      <c r="B47" t="s">
        <v>1727</v>
      </c>
      <c r="C47" t="s">
        <v>3520</v>
      </c>
      <c r="D47" t="s">
        <v>3521</v>
      </c>
      <c r="E47" t="s">
        <v>3522</v>
      </c>
      <c r="F47" t="s">
        <v>3523</v>
      </c>
    </row>
    <row r="49">
      <c r="A49" t="s">
        <v>371</v>
      </c>
    </row>
    <row r="50">
      <c r="A50" t="s">
        <v>2958</v>
      </c>
    </row>
    <row r="51">
      <c r="A51" t="s">
        <v>2959</v>
      </c>
    </row>
    <row r="52">
      <c r="A52" t="s">
        <v>2960</v>
      </c>
    </row>
    <row r="53">
      <c r="A53" t="s">
        <v>3524</v>
      </c>
    </row>
    <row r="54">
      <c r="A54" t="s">
        <v>354</v>
      </c>
    </row>
    <row r="55">
      <c r="A55" t="s">
        <v>376</v>
      </c>
    </row>
    <row r="56">
      <c r="A56" t="s">
        <v>1733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55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157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2987</v>
      </c>
      <c r="D4" s="2" t="s">
        <v>2988</v>
      </c>
      <c r="E4" s="2" t="s">
        <v>2989</v>
      </c>
      <c r="F4" s="2" t="s">
        <v>2990</v>
      </c>
    </row>
    <row r="5">
      <c r="A5" s="5" t="s">
        <v>354</v>
      </c>
      <c r="B5" t="s">
        <v>3156</v>
      </c>
      <c r="C5" t="s">
        <v>1037</v>
      </c>
      <c r="D5" t="s">
        <v>3157</v>
      </c>
      <c r="E5" t="s">
        <v>3158</v>
      </c>
      <c r="F5" t="s">
        <v>3159</v>
      </c>
    </row>
    <row r="6">
      <c r="A6" s="5" t="s">
        <v>354</v>
      </c>
      <c r="B6" t="s">
        <v>3160</v>
      </c>
      <c r="C6" t="s">
        <v>3161</v>
      </c>
      <c r="D6" t="s">
        <v>3162</v>
      </c>
      <c r="E6" t="s">
        <v>3163</v>
      </c>
      <c r="F6" t="s">
        <v>3164</v>
      </c>
    </row>
    <row r="7">
      <c r="A7" s="5" t="s">
        <v>354</v>
      </c>
      <c r="B7" t="s">
        <v>3165</v>
      </c>
      <c r="C7" t="s">
        <v>3166</v>
      </c>
      <c r="D7" t="s">
        <v>3167</v>
      </c>
      <c r="E7" t="s">
        <v>3168</v>
      </c>
      <c r="F7" t="s">
        <v>3169</v>
      </c>
    </row>
    <row r="8">
      <c r="A8" s="5" t="s">
        <v>354</v>
      </c>
      <c r="B8" t="s">
        <v>3170</v>
      </c>
      <c r="C8" t="s">
        <v>2981</v>
      </c>
      <c r="D8" t="s">
        <v>3256</v>
      </c>
      <c r="E8" t="s">
        <v>3258</v>
      </c>
      <c r="F8" t="s">
        <v>3525</v>
      </c>
    </row>
    <row r="9">
      <c r="A9" s="5" t="s">
        <v>354</v>
      </c>
      <c r="B9" t="s">
        <v>3174</v>
      </c>
      <c r="C9" t="s">
        <v>1038</v>
      </c>
      <c r="D9" t="s">
        <v>3258</v>
      </c>
      <c r="E9" t="s">
        <v>3180</v>
      </c>
      <c r="F9" t="s">
        <v>395</v>
      </c>
    </row>
    <row r="10">
      <c r="A10" s="5" t="s">
        <v>354</v>
      </c>
      <c r="B10" t="s">
        <v>3179</v>
      </c>
      <c r="C10" t="s">
        <v>3180</v>
      </c>
      <c r="D10" t="s">
        <v>3180</v>
      </c>
      <c r="E10" t="s">
        <v>3526</v>
      </c>
      <c r="F10" t="s">
        <v>3527</v>
      </c>
    </row>
    <row r="11">
      <c r="A11" s="5" t="s">
        <v>354</v>
      </c>
      <c r="B11" t="s">
        <v>3181</v>
      </c>
      <c r="C11" t="s">
        <v>3528</v>
      </c>
      <c r="D11" t="s">
        <v>3529</v>
      </c>
      <c r="E11" t="s">
        <v>3332</v>
      </c>
      <c r="F11" t="s">
        <v>3530</v>
      </c>
    </row>
    <row r="12">
      <c r="A12" s="5" t="s">
        <v>354</v>
      </c>
      <c r="B12" t="s">
        <v>3186</v>
      </c>
      <c r="C12" t="s">
        <v>3187</v>
      </c>
      <c r="D12" t="s">
        <v>3187</v>
      </c>
      <c r="E12" t="s">
        <v>3180</v>
      </c>
      <c r="F12" t="s">
        <v>395</v>
      </c>
    </row>
    <row r="13">
      <c r="A13" s="5" t="s">
        <v>354</v>
      </c>
      <c r="B13" t="s">
        <v>3188</v>
      </c>
      <c r="C13" t="s">
        <v>3526</v>
      </c>
      <c r="D13" t="s">
        <v>3526</v>
      </c>
      <c r="E13" t="s">
        <v>3526</v>
      </c>
      <c r="F13" t="s">
        <v>354</v>
      </c>
    </row>
    <row r="14">
      <c r="A14" s="5" t="s">
        <v>354</v>
      </c>
      <c r="B14" t="s">
        <v>3193</v>
      </c>
      <c r="C14" t="s">
        <v>2978</v>
      </c>
      <c r="D14" t="s">
        <v>3531</v>
      </c>
      <c r="E14" t="s">
        <v>1050</v>
      </c>
      <c r="F14" t="s">
        <v>3532</v>
      </c>
    </row>
    <row r="15">
      <c r="A15" s="5" t="s">
        <v>354</v>
      </c>
      <c r="B15" t="s">
        <v>3197</v>
      </c>
      <c r="C15" t="s">
        <v>3526</v>
      </c>
      <c r="D15" t="s">
        <v>3526</v>
      </c>
      <c r="E15" t="s">
        <v>3526</v>
      </c>
      <c r="F15" t="s">
        <v>354</v>
      </c>
    </row>
    <row r="16">
      <c r="A16" s="5" t="s">
        <v>354</v>
      </c>
      <c r="B16" t="s">
        <v>3202</v>
      </c>
      <c r="C16" t="s">
        <v>3203</v>
      </c>
      <c r="D16" t="s">
        <v>3204</v>
      </c>
      <c r="E16" t="s">
        <v>3167</v>
      </c>
      <c r="F16" t="s">
        <v>3205</v>
      </c>
    </row>
    <row r="17">
      <c r="A17" s="5" t="s">
        <v>354</v>
      </c>
      <c r="B17" t="s">
        <v>3206</v>
      </c>
      <c r="C17" t="s">
        <v>3526</v>
      </c>
      <c r="D17" t="s">
        <v>3526</v>
      </c>
      <c r="E17" t="s">
        <v>3526</v>
      </c>
      <c r="F17" t="s">
        <v>354</v>
      </c>
    </row>
    <row r="18">
      <c r="A18" s="5" t="s">
        <v>354</v>
      </c>
      <c r="B18" t="s">
        <v>3209</v>
      </c>
      <c r="C18" t="s">
        <v>3212</v>
      </c>
      <c r="D18" t="s">
        <v>3187</v>
      </c>
      <c r="E18" t="s">
        <v>3180</v>
      </c>
      <c r="F18" t="s">
        <v>395</v>
      </c>
    </row>
    <row r="19">
      <c r="A19" s="5" t="s">
        <v>354</v>
      </c>
      <c r="B19" t="s">
        <v>3214</v>
      </c>
      <c r="C19" t="s">
        <v>3526</v>
      </c>
      <c r="D19" t="s">
        <v>3526</v>
      </c>
      <c r="E19" t="s">
        <v>3526</v>
      </c>
      <c r="F19" t="s">
        <v>354</v>
      </c>
    </row>
    <row r="20">
      <c r="A20" s="5" t="s">
        <v>354</v>
      </c>
      <c r="B20" t="s">
        <v>3218</v>
      </c>
      <c r="C20" t="s">
        <v>3330</v>
      </c>
      <c r="D20" t="s">
        <v>3297</v>
      </c>
      <c r="E20" t="s">
        <v>3210</v>
      </c>
      <c r="F20" t="s">
        <v>3533</v>
      </c>
    </row>
    <row r="21">
      <c r="A21" s="5" t="s">
        <v>354</v>
      </c>
      <c r="B21" t="s">
        <v>3222</v>
      </c>
      <c r="C21" t="s">
        <v>3223</v>
      </c>
      <c r="D21" t="s">
        <v>3220</v>
      </c>
      <c r="E21" t="s">
        <v>3180</v>
      </c>
      <c r="F21" t="s">
        <v>395</v>
      </c>
    </row>
    <row r="22">
      <c r="A22" s="5" t="s">
        <v>354</v>
      </c>
      <c r="B22" t="s">
        <v>3224</v>
      </c>
      <c r="C22" t="s">
        <v>3177</v>
      </c>
      <c r="D22" t="s">
        <v>3177</v>
      </c>
      <c r="E22" t="s">
        <v>3180</v>
      </c>
      <c r="F22" t="s">
        <v>395</v>
      </c>
    </row>
    <row r="23">
      <c r="A23" s="5" t="s">
        <v>354</v>
      </c>
      <c r="B23" t="s">
        <v>3225</v>
      </c>
      <c r="C23" t="s">
        <v>3158</v>
      </c>
      <c r="D23" t="s">
        <v>3212</v>
      </c>
      <c r="E23" t="s">
        <v>3180</v>
      </c>
      <c r="F23" t="s">
        <v>395</v>
      </c>
    </row>
    <row r="24">
      <c r="A24" s="5" t="s">
        <v>354</v>
      </c>
      <c r="B24" t="s">
        <v>3227</v>
      </c>
      <c r="C24" t="s">
        <v>3337</v>
      </c>
      <c r="D24" t="s">
        <v>3157</v>
      </c>
      <c r="E24" t="s">
        <v>3291</v>
      </c>
      <c r="F24" t="s">
        <v>3534</v>
      </c>
    </row>
    <row r="25">
      <c r="A25" s="5" t="s">
        <v>354</v>
      </c>
      <c r="B25" t="s">
        <v>3230</v>
      </c>
      <c r="C25" t="s">
        <v>3228</v>
      </c>
      <c r="D25" t="s">
        <v>2984</v>
      </c>
      <c r="E25" t="s">
        <v>3212</v>
      </c>
      <c r="F25" t="s">
        <v>3231</v>
      </c>
    </row>
    <row r="26">
      <c r="A26" s="5" t="s">
        <v>354</v>
      </c>
      <c r="B26" t="s">
        <v>3232</v>
      </c>
      <c r="C26" t="s">
        <v>3233</v>
      </c>
      <c r="D26" t="s">
        <v>3234</v>
      </c>
      <c r="E26" t="s">
        <v>1056</v>
      </c>
      <c r="F26" t="s">
        <v>3235</v>
      </c>
    </row>
    <row r="27">
      <c r="A27" s="5" t="s">
        <v>354</v>
      </c>
      <c r="B27" t="s">
        <v>3236</v>
      </c>
      <c r="C27" t="s">
        <v>3166</v>
      </c>
      <c r="D27" t="s">
        <v>3210</v>
      </c>
      <c r="E27" t="s">
        <v>3212</v>
      </c>
      <c r="F27" t="s">
        <v>3248</v>
      </c>
    </row>
    <row r="28">
      <c r="A28" s="5" t="s">
        <v>354</v>
      </c>
      <c r="B28" t="s">
        <v>3238</v>
      </c>
      <c r="C28" t="s">
        <v>1041</v>
      </c>
      <c r="D28" t="s">
        <v>1056</v>
      </c>
      <c r="E28" t="s">
        <v>3187</v>
      </c>
      <c r="F28" t="s">
        <v>3239</v>
      </c>
    </row>
    <row r="29">
      <c r="A29" s="5" t="s">
        <v>354</v>
      </c>
      <c r="B29" t="s">
        <v>3240</v>
      </c>
      <c r="C29" t="s">
        <v>3241</v>
      </c>
      <c r="D29" t="s">
        <v>3242</v>
      </c>
      <c r="E29" t="s">
        <v>3243</v>
      </c>
      <c r="F29" t="s">
        <v>3244</v>
      </c>
    </row>
    <row r="30">
      <c r="A30" s="5" t="s">
        <v>354</v>
      </c>
      <c r="B30" t="s">
        <v>3245</v>
      </c>
      <c r="C30" t="s">
        <v>3526</v>
      </c>
      <c r="D30" t="s">
        <v>3526</v>
      </c>
      <c r="E30" t="s">
        <v>3526</v>
      </c>
      <c r="F30" t="s">
        <v>354</v>
      </c>
    </row>
    <row r="31">
      <c r="A31" s="5" t="s">
        <v>354</v>
      </c>
      <c r="B31" t="s">
        <v>3246</v>
      </c>
      <c r="C31" t="s">
        <v>3177</v>
      </c>
      <c r="D31" t="s">
        <v>3187</v>
      </c>
      <c r="E31" t="s">
        <v>3180</v>
      </c>
      <c r="F31" t="s">
        <v>395</v>
      </c>
    </row>
    <row r="32">
      <c r="A32" s="5" t="s">
        <v>354</v>
      </c>
      <c r="B32" t="s">
        <v>3249</v>
      </c>
      <c r="C32" t="s">
        <v>3526</v>
      </c>
      <c r="D32" t="s">
        <v>3526</v>
      </c>
      <c r="E32" t="s">
        <v>3526</v>
      </c>
      <c r="F32" t="s">
        <v>354</v>
      </c>
    </row>
    <row r="33">
      <c r="A33" s="5" t="s">
        <v>354</v>
      </c>
      <c r="B33" t="s">
        <v>3251</v>
      </c>
      <c r="C33" t="s">
        <v>2950</v>
      </c>
      <c r="D33" t="s">
        <v>3207</v>
      </c>
      <c r="E33" t="s">
        <v>3210</v>
      </c>
      <c r="F33" t="s">
        <v>3535</v>
      </c>
    </row>
    <row r="34">
      <c r="A34" s="5" t="s">
        <v>354</v>
      </c>
      <c r="B34" t="s">
        <v>3255</v>
      </c>
      <c r="C34" t="s">
        <v>2975</v>
      </c>
      <c r="D34" t="s">
        <v>2977</v>
      </c>
      <c r="E34" t="s">
        <v>3536</v>
      </c>
      <c r="F34" t="s">
        <v>3537</v>
      </c>
    </row>
    <row r="35">
      <c r="A35" s="5" t="s">
        <v>354</v>
      </c>
      <c r="B35" t="s">
        <v>3259</v>
      </c>
      <c r="C35" t="s">
        <v>1055</v>
      </c>
      <c r="D35" t="s">
        <v>1037</v>
      </c>
      <c r="E35" t="s">
        <v>3158</v>
      </c>
      <c r="F35" t="s">
        <v>3260</v>
      </c>
    </row>
    <row r="36">
      <c r="A36" s="5" t="s">
        <v>354</v>
      </c>
      <c r="B36" t="s">
        <v>3261</v>
      </c>
      <c r="C36" t="s">
        <v>3526</v>
      </c>
      <c r="D36" t="s">
        <v>3526</v>
      </c>
      <c r="E36" t="s">
        <v>3526</v>
      </c>
      <c r="F36" t="s">
        <v>354</v>
      </c>
    </row>
    <row r="37">
      <c r="A37" s="5" t="s">
        <v>354</v>
      </c>
      <c r="B37" t="s">
        <v>3264</v>
      </c>
      <c r="C37" t="s">
        <v>2950</v>
      </c>
      <c r="D37" t="s">
        <v>3538</v>
      </c>
      <c r="E37" t="s">
        <v>3223</v>
      </c>
      <c r="F37" t="s">
        <v>3539</v>
      </c>
    </row>
    <row r="38">
      <c r="A38" s="5" t="s">
        <v>354</v>
      </c>
      <c r="B38" t="s">
        <v>3269</v>
      </c>
      <c r="C38" t="s">
        <v>1056</v>
      </c>
      <c r="D38" t="s">
        <v>3166</v>
      </c>
      <c r="E38" t="s">
        <v>3212</v>
      </c>
      <c r="F38" t="s">
        <v>3540</v>
      </c>
    </row>
    <row r="39">
      <c r="A39" s="5" t="s">
        <v>354</v>
      </c>
      <c r="B39" t="s">
        <v>3271</v>
      </c>
      <c r="C39" t="s">
        <v>3177</v>
      </c>
      <c r="D39" t="s">
        <v>3177</v>
      </c>
      <c r="E39" t="s">
        <v>3180</v>
      </c>
      <c r="F39" t="s">
        <v>395</v>
      </c>
    </row>
    <row r="40">
      <c r="A40" s="5" t="s">
        <v>354</v>
      </c>
      <c r="B40" t="s">
        <v>3272</v>
      </c>
      <c r="C40" t="s">
        <v>3541</v>
      </c>
      <c r="D40" t="s">
        <v>3176</v>
      </c>
      <c r="E40" t="s">
        <v>1055</v>
      </c>
      <c r="F40" t="s">
        <v>3542</v>
      </c>
    </row>
    <row r="41">
      <c r="A41" s="5" t="s">
        <v>354</v>
      </c>
      <c r="B41" t="s">
        <v>3277</v>
      </c>
      <c r="C41" t="s">
        <v>3526</v>
      </c>
      <c r="D41" t="s">
        <v>3526</v>
      </c>
      <c r="E41" t="s">
        <v>3526</v>
      </c>
      <c r="F41" t="s">
        <v>354</v>
      </c>
    </row>
    <row r="42">
      <c r="A42" s="5" t="s">
        <v>354</v>
      </c>
      <c r="B42" t="s">
        <v>3279</v>
      </c>
      <c r="C42" t="s">
        <v>3280</v>
      </c>
      <c r="D42" t="s">
        <v>3281</v>
      </c>
      <c r="E42" t="s">
        <v>1052</v>
      </c>
      <c r="F42" t="s">
        <v>3282</v>
      </c>
    </row>
    <row r="43">
      <c r="A43" s="5" t="s">
        <v>354</v>
      </c>
      <c r="B43" t="s">
        <v>3283</v>
      </c>
      <c r="C43" t="s">
        <v>3543</v>
      </c>
      <c r="D43" t="s">
        <v>3354</v>
      </c>
      <c r="E43" t="s">
        <v>3290</v>
      </c>
      <c r="F43" t="s">
        <v>3544</v>
      </c>
    </row>
    <row r="44">
      <c r="A44" s="5" t="s">
        <v>354</v>
      </c>
      <c r="B44" t="s">
        <v>3287</v>
      </c>
      <c r="C44" t="s">
        <v>1041</v>
      </c>
      <c r="D44" t="s">
        <v>1056</v>
      </c>
      <c r="E44" t="s">
        <v>3211</v>
      </c>
      <c r="F44" t="s">
        <v>3288</v>
      </c>
    </row>
    <row r="45">
      <c r="A45" s="5" t="s">
        <v>354</v>
      </c>
      <c r="B45" t="s">
        <v>3289</v>
      </c>
      <c r="C45" t="s">
        <v>1041</v>
      </c>
      <c r="D45" t="s">
        <v>3216</v>
      </c>
      <c r="E45" t="s">
        <v>3187</v>
      </c>
      <c r="F45" t="s">
        <v>3545</v>
      </c>
    </row>
    <row r="46">
      <c r="A46" s="5" t="s">
        <v>354</v>
      </c>
      <c r="B46" t="s">
        <v>3293</v>
      </c>
      <c r="C46" t="s">
        <v>3526</v>
      </c>
      <c r="D46" t="s">
        <v>3526</v>
      </c>
      <c r="E46" t="s">
        <v>3526</v>
      </c>
      <c r="F46" t="s">
        <v>354</v>
      </c>
    </row>
    <row r="47">
      <c r="A47" s="5" t="s">
        <v>354</v>
      </c>
      <c r="B47" t="s">
        <v>3296</v>
      </c>
      <c r="C47" t="s">
        <v>1052</v>
      </c>
      <c r="D47" t="s">
        <v>3157</v>
      </c>
      <c r="E47" t="s">
        <v>3291</v>
      </c>
      <c r="F47" t="s">
        <v>3534</v>
      </c>
    </row>
    <row r="48">
      <c r="A48" s="5" t="s">
        <v>354</v>
      </c>
      <c r="B48" t="s">
        <v>3298</v>
      </c>
      <c r="C48" t="s">
        <v>2971</v>
      </c>
      <c r="D48" t="s">
        <v>3281</v>
      </c>
      <c r="E48" t="s">
        <v>3223</v>
      </c>
      <c r="F48" t="s">
        <v>3546</v>
      </c>
    </row>
    <row r="49">
      <c r="A49" s="5" t="s">
        <v>354</v>
      </c>
      <c r="B49" t="s">
        <v>3303</v>
      </c>
      <c r="C49" t="s">
        <v>3547</v>
      </c>
      <c r="D49" t="s">
        <v>2973</v>
      </c>
      <c r="E49" t="s">
        <v>3337</v>
      </c>
      <c r="F49" t="s">
        <v>3548</v>
      </c>
    </row>
    <row r="50">
      <c r="A50" s="5" t="s">
        <v>354</v>
      </c>
      <c r="B50" t="s">
        <v>3305</v>
      </c>
      <c r="C50" t="s">
        <v>3167</v>
      </c>
      <c r="D50" t="s">
        <v>3211</v>
      </c>
      <c r="E50" t="s">
        <v>3158</v>
      </c>
      <c r="F50" t="s">
        <v>3549</v>
      </c>
    </row>
    <row r="51">
      <c r="A51" s="5" t="s">
        <v>354</v>
      </c>
      <c r="B51" t="s">
        <v>3307</v>
      </c>
      <c r="C51" t="s">
        <v>1043</v>
      </c>
      <c r="D51" t="s">
        <v>3330</v>
      </c>
      <c r="E51" t="s">
        <v>1052</v>
      </c>
      <c r="F51" t="s">
        <v>3550</v>
      </c>
    </row>
    <row r="52">
      <c r="A52" s="5" t="s">
        <v>354</v>
      </c>
      <c r="B52" t="s">
        <v>3308</v>
      </c>
      <c r="C52" t="s">
        <v>3526</v>
      </c>
      <c r="D52" t="s">
        <v>3526</v>
      </c>
      <c r="E52" t="s">
        <v>3526</v>
      </c>
      <c r="F52" t="s">
        <v>354</v>
      </c>
    </row>
    <row r="53">
      <c r="A53" s="5" t="s">
        <v>354</v>
      </c>
      <c r="B53" t="s">
        <v>3310</v>
      </c>
      <c r="C53" t="s">
        <v>3526</v>
      </c>
      <c r="D53" t="s">
        <v>3526</v>
      </c>
      <c r="E53" t="s">
        <v>3526</v>
      </c>
      <c r="F53" t="s">
        <v>354</v>
      </c>
    </row>
    <row r="54">
      <c r="A54" s="5" t="s">
        <v>354</v>
      </c>
      <c r="B54" t="s">
        <v>3311</v>
      </c>
      <c r="C54" t="s">
        <v>3228</v>
      </c>
      <c r="D54" t="s">
        <v>1044</v>
      </c>
      <c r="E54" t="s">
        <v>1056</v>
      </c>
      <c r="F54" t="s">
        <v>3229</v>
      </c>
    </row>
    <row r="55">
      <c r="A55" s="5" t="s">
        <v>354</v>
      </c>
      <c r="B55" t="s">
        <v>3312</v>
      </c>
      <c r="C55" t="s">
        <v>3212</v>
      </c>
      <c r="D55" t="s">
        <v>3212</v>
      </c>
      <c r="E55" t="s">
        <v>3180</v>
      </c>
      <c r="F55" t="s">
        <v>395</v>
      </c>
    </row>
    <row r="56">
      <c r="A56" s="5" t="s">
        <v>354</v>
      </c>
      <c r="B56" t="s">
        <v>3313</v>
      </c>
      <c r="C56" t="s">
        <v>3167</v>
      </c>
      <c r="D56" t="s">
        <v>3168</v>
      </c>
      <c r="E56" t="s">
        <v>3187</v>
      </c>
      <c r="F56" t="s">
        <v>3248</v>
      </c>
    </row>
    <row r="57">
      <c r="A57" s="5" t="s">
        <v>354</v>
      </c>
      <c r="B57" t="s">
        <v>3315</v>
      </c>
      <c r="C57" t="s">
        <v>3207</v>
      </c>
      <c r="D57" t="s">
        <v>3161</v>
      </c>
      <c r="E57" t="s">
        <v>3210</v>
      </c>
      <c r="F57" t="s">
        <v>3316</v>
      </c>
    </row>
    <row r="58">
      <c r="A58" s="5" t="s">
        <v>354</v>
      </c>
      <c r="B58" t="s">
        <v>3317</v>
      </c>
      <c r="C58" t="s">
        <v>3318</v>
      </c>
      <c r="D58" t="s">
        <v>3319</v>
      </c>
      <c r="E58" t="s">
        <v>3320</v>
      </c>
      <c r="F58" t="s">
        <v>3321</v>
      </c>
    </row>
    <row r="59">
      <c r="A59" s="5" t="s">
        <v>354</v>
      </c>
      <c r="B59" t="s">
        <v>3322</v>
      </c>
      <c r="C59" t="s">
        <v>3247</v>
      </c>
      <c r="D59" t="s">
        <v>1052</v>
      </c>
      <c r="E59" t="s">
        <v>3212</v>
      </c>
      <c r="F59" t="s">
        <v>3323</v>
      </c>
    </row>
    <row r="60">
      <c r="A60" s="5" t="s">
        <v>354</v>
      </c>
      <c r="B60" t="s">
        <v>3324</v>
      </c>
      <c r="C60" t="s">
        <v>3166</v>
      </c>
      <c r="D60" t="s">
        <v>3223</v>
      </c>
      <c r="E60" t="s">
        <v>3187</v>
      </c>
      <c r="F60" t="s">
        <v>3260</v>
      </c>
    </row>
    <row r="61">
      <c r="A61" s="5" t="s">
        <v>354</v>
      </c>
      <c r="B61" t="s">
        <v>3325</v>
      </c>
      <c r="C61" t="s">
        <v>1054</v>
      </c>
      <c r="D61" t="s">
        <v>3258</v>
      </c>
      <c r="E61" t="s">
        <v>3157</v>
      </c>
      <c r="F61" t="s">
        <v>3551</v>
      </c>
    </row>
    <row r="62">
      <c r="A62" s="5" t="s">
        <v>354</v>
      </c>
      <c r="B62" t="s">
        <v>3328</v>
      </c>
      <c r="C62" t="s">
        <v>3337</v>
      </c>
      <c r="D62" t="s">
        <v>1041</v>
      </c>
      <c r="E62" t="s">
        <v>3220</v>
      </c>
      <c r="F62" t="s">
        <v>3552</v>
      </c>
    </row>
    <row r="63">
      <c r="A63" s="5" t="s">
        <v>354</v>
      </c>
      <c r="B63" t="s">
        <v>3331</v>
      </c>
      <c r="C63" t="s">
        <v>3175</v>
      </c>
      <c r="D63" t="s">
        <v>3332</v>
      </c>
      <c r="E63" t="s">
        <v>3297</v>
      </c>
      <c r="F63" t="s">
        <v>3260</v>
      </c>
    </row>
    <row r="64">
      <c r="A64" s="5" t="s">
        <v>354</v>
      </c>
      <c r="B64" t="s">
        <v>3333</v>
      </c>
      <c r="C64" t="s">
        <v>1056</v>
      </c>
      <c r="D64" t="s">
        <v>3306</v>
      </c>
      <c r="E64" t="s">
        <v>3187</v>
      </c>
      <c r="F64" t="s">
        <v>3334</v>
      </c>
    </row>
    <row r="65">
      <c r="A65" s="5" t="s">
        <v>354</v>
      </c>
      <c r="B65" t="s">
        <v>3335</v>
      </c>
      <c r="C65" t="s">
        <v>3180</v>
      </c>
      <c r="D65" t="s">
        <v>3180</v>
      </c>
      <c r="E65" t="s">
        <v>3180</v>
      </c>
      <c r="F65" t="s">
        <v>395</v>
      </c>
    </row>
    <row r="66">
      <c r="A66" s="5" t="s">
        <v>354</v>
      </c>
      <c r="B66" t="s">
        <v>3336</v>
      </c>
      <c r="C66" t="s">
        <v>1052</v>
      </c>
      <c r="D66" t="s">
        <v>3157</v>
      </c>
      <c r="E66" t="s">
        <v>3177</v>
      </c>
      <c r="F66" t="s">
        <v>3553</v>
      </c>
    </row>
    <row r="67">
      <c r="A67" s="5" t="s">
        <v>354</v>
      </c>
      <c r="B67" t="s">
        <v>3339</v>
      </c>
      <c r="C67" t="s">
        <v>3329</v>
      </c>
      <c r="D67" t="s">
        <v>2970</v>
      </c>
      <c r="E67" t="s">
        <v>3166</v>
      </c>
      <c r="F67" t="s">
        <v>3554</v>
      </c>
    </row>
    <row r="68">
      <c r="A68" s="5" t="s">
        <v>354</v>
      </c>
      <c r="B68" t="s">
        <v>3342</v>
      </c>
      <c r="C68" t="s">
        <v>3526</v>
      </c>
      <c r="D68" t="s">
        <v>3526</v>
      </c>
      <c r="E68" t="s">
        <v>3526</v>
      </c>
      <c r="F68" t="s">
        <v>354</v>
      </c>
    </row>
    <row r="69">
      <c r="A69" s="5" t="s">
        <v>354</v>
      </c>
      <c r="B69" t="s">
        <v>3344</v>
      </c>
      <c r="C69" t="s">
        <v>3526</v>
      </c>
      <c r="D69" t="s">
        <v>3526</v>
      </c>
      <c r="E69" t="s">
        <v>3526</v>
      </c>
      <c r="F69" t="s">
        <v>354</v>
      </c>
    </row>
    <row r="70">
      <c r="A70" s="5" t="s">
        <v>354</v>
      </c>
      <c r="B70" t="s">
        <v>3349</v>
      </c>
      <c r="C70" t="s">
        <v>1052</v>
      </c>
      <c r="D70" t="s">
        <v>3166</v>
      </c>
      <c r="E70" t="s">
        <v>3180</v>
      </c>
      <c r="F70" t="s">
        <v>395</v>
      </c>
    </row>
    <row r="71">
      <c r="A71" s="5" t="s">
        <v>354</v>
      </c>
      <c r="B71" t="s">
        <v>3350</v>
      </c>
      <c r="C71" t="s">
        <v>3526</v>
      </c>
      <c r="D71" t="s">
        <v>3526</v>
      </c>
      <c r="E71" t="s">
        <v>3526</v>
      </c>
      <c r="F71" t="s">
        <v>354</v>
      </c>
    </row>
    <row r="72">
      <c r="A72" s="5" t="s">
        <v>354</v>
      </c>
      <c r="B72" t="s">
        <v>3352</v>
      </c>
      <c r="C72" t="s">
        <v>3242</v>
      </c>
      <c r="D72" t="s">
        <v>3275</v>
      </c>
      <c r="E72" t="s">
        <v>3228</v>
      </c>
      <c r="F72" t="s">
        <v>3555</v>
      </c>
    </row>
    <row r="73">
      <c r="A73" s="5" t="s">
        <v>354</v>
      </c>
      <c r="B73" t="s">
        <v>3356</v>
      </c>
      <c r="C73" t="s">
        <v>3297</v>
      </c>
      <c r="D73" t="s">
        <v>1055</v>
      </c>
      <c r="E73" t="s">
        <v>3180</v>
      </c>
      <c r="F73" t="s">
        <v>395</v>
      </c>
    </row>
    <row r="74">
      <c r="A74" s="5" t="s">
        <v>354</v>
      </c>
      <c r="B74" t="s">
        <v>3357</v>
      </c>
      <c r="C74" t="s">
        <v>3358</v>
      </c>
      <c r="D74" t="s">
        <v>3359</v>
      </c>
      <c r="E74" t="s">
        <v>1054</v>
      </c>
      <c r="F74" t="s">
        <v>3360</v>
      </c>
    </row>
    <row r="75">
      <c r="A75" s="5" t="s">
        <v>354</v>
      </c>
      <c r="B75" t="s">
        <v>3361</v>
      </c>
      <c r="C75" t="s">
        <v>3161</v>
      </c>
      <c r="D75" t="s">
        <v>3538</v>
      </c>
      <c r="E75" t="s">
        <v>3177</v>
      </c>
      <c r="F75" t="s">
        <v>3556</v>
      </c>
    </row>
    <row r="76">
      <c r="A76" s="5" t="s">
        <v>354</v>
      </c>
      <c r="B76" t="s">
        <v>3364</v>
      </c>
      <c r="C76" t="s">
        <v>3167</v>
      </c>
      <c r="D76" t="s">
        <v>3211</v>
      </c>
      <c r="E76" t="s">
        <v>3180</v>
      </c>
      <c r="F76" t="s">
        <v>395</v>
      </c>
    </row>
    <row r="77">
      <c r="A77" s="5" t="s">
        <v>354</v>
      </c>
      <c r="B77" t="s">
        <v>3365</v>
      </c>
      <c r="C77" t="s">
        <v>3297</v>
      </c>
      <c r="D77" t="s">
        <v>1055</v>
      </c>
      <c r="E77" t="s">
        <v>3180</v>
      </c>
      <c r="F77" t="s">
        <v>395</v>
      </c>
    </row>
    <row r="78">
      <c r="A78" s="5" t="s">
        <v>354</v>
      </c>
      <c r="B78" t="s">
        <v>3366</v>
      </c>
      <c r="C78" t="s">
        <v>3258</v>
      </c>
      <c r="D78" t="s">
        <v>2995</v>
      </c>
      <c r="E78" t="s">
        <v>3291</v>
      </c>
      <c r="F78" t="s">
        <v>3367</v>
      </c>
    </row>
    <row r="79">
      <c r="A79" s="5" t="s">
        <v>354</v>
      </c>
      <c r="B79" t="s">
        <v>3368</v>
      </c>
      <c r="C79" t="s">
        <v>3557</v>
      </c>
      <c r="D79" t="s">
        <v>3558</v>
      </c>
      <c r="E79" t="s">
        <v>3559</v>
      </c>
      <c r="F79" t="s">
        <v>3560</v>
      </c>
    </row>
    <row r="81">
      <c r="A81" t="s">
        <v>371</v>
      </c>
    </row>
    <row r="82">
      <c r="A82" t="s">
        <v>2958</v>
      </c>
    </row>
    <row r="83">
      <c r="A83" t="s">
        <v>2959</v>
      </c>
    </row>
    <row r="84">
      <c r="A84" t="s">
        <v>2960</v>
      </c>
    </row>
    <row r="85">
      <c r="A85" t="s">
        <v>3561</v>
      </c>
    </row>
    <row r="86">
      <c r="A86" t="s">
        <v>354</v>
      </c>
    </row>
    <row r="87">
      <c r="A87" t="s">
        <v>376</v>
      </c>
    </row>
    <row r="88">
      <c r="A88" t="s">
        <v>1733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38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159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2987</v>
      </c>
      <c r="D4" s="2" t="s">
        <v>2988</v>
      </c>
      <c r="E4" s="2" t="s">
        <v>2989</v>
      </c>
      <c r="F4" s="2" t="s">
        <v>2990</v>
      </c>
    </row>
    <row r="5">
      <c r="A5" s="5" t="s">
        <v>354</v>
      </c>
      <c r="B5" t="s">
        <v>1527</v>
      </c>
      <c r="C5" t="s">
        <v>3562</v>
      </c>
      <c r="D5" t="s">
        <v>3563</v>
      </c>
      <c r="E5" t="s">
        <v>3564</v>
      </c>
      <c r="F5" t="s">
        <v>3565</v>
      </c>
    </row>
    <row r="6">
      <c r="A6" s="5" t="s">
        <v>354</v>
      </c>
      <c r="B6" t="s">
        <v>1532</v>
      </c>
      <c r="C6" t="s">
        <v>3306</v>
      </c>
      <c r="D6" t="s">
        <v>3167</v>
      </c>
      <c r="E6" t="s">
        <v>3212</v>
      </c>
      <c r="F6" t="s">
        <v>3533</v>
      </c>
    </row>
    <row r="7">
      <c r="A7" s="5" t="s">
        <v>354</v>
      </c>
      <c r="B7" t="s">
        <v>1533</v>
      </c>
      <c r="C7" t="s">
        <v>3566</v>
      </c>
      <c r="D7" t="s">
        <v>3567</v>
      </c>
      <c r="E7" t="s">
        <v>3541</v>
      </c>
      <c r="F7" t="s">
        <v>3568</v>
      </c>
    </row>
    <row r="8">
      <c r="A8" s="5" t="s">
        <v>354</v>
      </c>
      <c r="B8" t="s">
        <v>1538</v>
      </c>
      <c r="C8" t="s">
        <v>3414</v>
      </c>
      <c r="D8" t="s">
        <v>3569</v>
      </c>
      <c r="E8" t="s">
        <v>3570</v>
      </c>
      <c r="F8" t="s">
        <v>3571</v>
      </c>
    </row>
    <row r="9">
      <c r="A9" s="5" t="s">
        <v>354</v>
      </c>
      <c r="B9" t="s">
        <v>1543</v>
      </c>
      <c r="C9" t="s">
        <v>3572</v>
      </c>
      <c r="D9" t="s">
        <v>3573</v>
      </c>
      <c r="E9" t="s">
        <v>3203</v>
      </c>
      <c r="F9" t="s">
        <v>3574</v>
      </c>
    </row>
    <row r="10">
      <c r="A10" s="5" t="s">
        <v>354</v>
      </c>
      <c r="B10" t="s">
        <v>1548</v>
      </c>
      <c r="C10" t="s">
        <v>3575</v>
      </c>
      <c r="D10" t="s">
        <v>3576</v>
      </c>
      <c r="E10" t="s">
        <v>3577</v>
      </c>
      <c r="F10" t="s">
        <v>3578</v>
      </c>
    </row>
    <row r="11">
      <c r="A11" s="5" t="s">
        <v>354</v>
      </c>
      <c r="B11" t="s">
        <v>1553</v>
      </c>
      <c r="C11" t="s">
        <v>3579</v>
      </c>
      <c r="D11" t="s">
        <v>3580</v>
      </c>
      <c r="E11" t="s">
        <v>3581</v>
      </c>
      <c r="F11" t="s">
        <v>3582</v>
      </c>
    </row>
    <row r="12">
      <c r="A12" s="5" t="s">
        <v>354</v>
      </c>
      <c r="B12" t="s">
        <v>1558</v>
      </c>
      <c r="C12" t="s">
        <v>3583</v>
      </c>
      <c r="D12" t="s">
        <v>3584</v>
      </c>
      <c r="E12" t="s">
        <v>3585</v>
      </c>
      <c r="F12" t="s">
        <v>3586</v>
      </c>
    </row>
    <row r="13">
      <c r="A13" s="5" t="s">
        <v>354</v>
      </c>
      <c r="B13" t="s">
        <v>1563</v>
      </c>
      <c r="C13" t="s">
        <v>3585</v>
      </c>
      <c r="D13" t="s">
        <v>3587</v>
      </c>
      <c r="E13" t="s">
        <v>3588</v>
      </c>
      <c r="F13" t="s">
        <v>3589</v>
      </c>
    </row>
    <row r="14">
      <c r="A14" s="5" t="s">
        <v>354</v>
      </c>
      <c r="B14" t="s">
        <v>1568</v>
      </c>
      <c r="C14" t="s">
        <v>3405</v>
      </c>
      <c r="D14" t="s">
        <v>3488</v>
      </c>
      <c r="E14" t="s">
        <v>2999</v>
      </c>
      <c r="F14" t="s">
        <v>3590</v>
      </c>
    </row>
    <row r="15">
      <c r="A15" s="5" t="s">
        <v>354</v>
      </c>
      <c r="B15" t="s">
        <v>1573</v>
      </c>
      <c r="C15" t="s">
        <v>3591</v>
      </c>
      <c r="D15" t="s">
        <v>3592</v>
      </c>
      <c r="E15" t="s">
        <v>3593</v>
      </c>
      <c r="F15" t="s">
        <v>3594</v>
      </c>
    </row>
    <row r="16">
      <c r="A16" s="5" t="s">
        <v>354</v>
      </c>
      <c r="B16" t="s">
        <v>1578</v>
      </c>
      <c r="C16" t="s">
        <v>3595</v>
      </c>
      <c r="D16" t="s">
        <v>3023</v>
      </c>
      <c r="E16" t="s">
        <v>3596</v>
      </c>
      <c r="F16" t="s">
        <v>3565</v>
      </c>
    </row>
    <row r="17">
      <c r="A17" s="5" t="s">
        <v>354</v>
      </c>
      <c r="B17" t="s">
        <v>1583</v>
      </c>
      <c r="C17" t="s">
        <v>3461</v>
      </c>
      <c r="D17" t="s">
        <v>3597</v>
      </c>
      <c r="E17" t="s">
        <v>3190</v>
      </c>
      <c r="F17" t="s">
        <v>3598</v>
      </c>
    </row>
    <row r="18">
      <c r="A18" s="5" t="s">
        <v>354</v>
      </c>
      <c r="B18" t="s">
        <v>1588</v>
      </c>
      <c r="C18" t="s">
        <v>3599</v>
      </c>
      <c r="D18" t="s">
        <v>3600</v>
      </c>
      <c r="E18" t="s">
        <v>3406</v>
      </c>
      <c r="F18" t="s">
        <v>3601</v>
      </c>
    </row>
    <row r="19">
      <c r="A19" s="5" t="s">
        <v>354</v>
      </c>
      <c r="B19" t="s">
        <v>1593</v>
      </c>
      <c r="C19" t="s">
        <v>3602</v>
      </c>
      <c r="D19" t="s">
        <v>3603</v>
      </c>
      <c r="E19" t="s">
        <v>3604</v>
      </c>
      <c r="F19" t="s">
        <v>3512</v>
      </c>
    </row>
    <row r="20">
      <c r="A20" s="5" t="s">
        <v>354</v>
      </c>
      <c r="B20" t="s">
        <v>1597</v>
      </c>
      <c r="C20" t="s">
        <v>3605</v>
      </c>
      <c r="D20" t="s">
        <v>3472</v>
      </c>
      <c r="E20" t="s">
        <v>3606</v>
      </c>
      <c r="F20" t="s">
        <v>3607</v>
      </c>
    </row>
    <row r="21">
      <c r="A21" s="5" t="s">
        <v>354</v>
      </c>
      <c r="B21" t="s">
        <v>1601</v>
      </c>
      <c r="C21" t="s">
        <v>3273</v>
      </c>
      <c r="D21" t="s">
        <v>3608</v>
      </c>
      <c r="E21" t="s">
        <v>3609</v>
      </c>
      <c r="F21" t="s">
        <v>3610</v>
      </c>
    </row>
    <row r="22">
      <c r="A22" s="5" t="s">
        <v>354</v>
      </c>
      <c r="B22" t="s">
        <v>1606</v>
      </c>
      <c r="C22" t="s">
        <v>3611</v>
      </c>
      <c r="D22" t="s">
        <v>3612</v>
      </c>
      <c r="E22" t="s">
        <v>3488</v>
      </c>
      <c r="F22" t="s">
        <v>3613</v>
      </c>
    </row>
    <row r="23">
      <c r="A23" s="5" t="s">
        <v>354</v>
      </c>
      <c r="B23" t="s">
        <v>1611</v>
      </c>
      <c r="C23" t="s">
        <v>3614</v>
      </c>
      <c r="D23" t="s">
        <v>3615</v>
      </c>
      <c r="E23" t="s">
        <v>3616</v>
      </c>
      <c r="F23" t="s">
        <v>3617</v>
      </c>
    </row>
    <row r="24">
      <c r="A24" s="5" t="s">
        <v>354</v>
      </c>
      <c r="B24" t="s">
        <v>1616</v>
      </c>
      <c r="C24" t="s">
        <v>3618</v>
      </c>
      <c r="D24" t="s">
        <v>3619</v>
      </c>
      <c r="E24" t="s">
        <v>3299</v>
      </c>
      <c r="F24" t="s">
        <v>3620</v>
      </c>
    </row>
    <row r="25">
      <c r="A25" s="5" t="s">
        <v>354</v>
      </c>
      <c r="B25" t="s">
        <v>1621</v>
      </c>
      <c r="C25" t="s">
        <v>3621</v>
      </c>
      <c r="D25" t="s">
        <v>3622</v>
      </c>
      <c r="E25" t="s">
        <v>3623</v>
      </c>
      <c r="F25" t="s">
        <v>3624</v>
      </c>
    </row>
    <row r="26">
      <c r="A26" s="5" t="s">
        <v>354</v>
      </c>
      <c r="B26" t="s">
        <v>1626</v>
      </c>
      <c r="C26" t="s">
        <v>3625</v>
      </c>
      <c r="D26" t="s">
        <v>3626</v>
      </c>
      <c r="E26" t="s">
        <v>3627</v>
      </c>
      <c r="F26" t="s">
        <v>3628</v>
      </c>
    </row>
    <row r="27">
      <c r="A27" s="5" t="s">
        <v>354</v>
      </c>
      <c r="B27" t="s">
        <v>1631</v>
      </c>
      <c r="C27" t="s">
        <v>3629</v>
      </c>
      <c r="D27" t="s">
        <v>3600</v>
      </c>
      <c r="E27" t="s">
        <v>3630</v>
      </c>
      <c r="F27" t="s">
        <v>3631</v>
      </c>
    </row>
    <row r="28">
      <c r="A28" s="5" t="s">
        <v>354</v>
      </c>
      <c r="B28" t="s">
        <v>1636</v>
      </c>
      <c r="C28" t="s">
        <v>3632</v>
      </c>
      <c r="D28" t="s">
        <v>3633</v>
      </c>
      <c r="E28" t="s">
        <v>3634</v>
      </c>
      <c r="F28" t="s">
        <v>3635</v>
      </c>
    </row>
    <row r="29">
      <c r="A29" s="5" t="s">
        <v>354</v>
      </c>
      <c r="B29" t="s">
        <v>1641</v>
      </c>
      <c r="C29" t="s">
        <v>3636</v>
      </c>
      <c r="D29" t="s">
        <v>3637</v>
      </c>
      <c r="E29" t="s">
        <v>2976</v>
      </c>
      <c r="F29" t="s">
        <v>3638</v>
      </c>
    </row>
    <row r="30">
      <c r="A30" s="5" t="s">
        <v>354</v>
      </c>
      <c r="B30" t="s">
        <v>1646</v>
      </c>
      <c r="C30" t="s">
        <v>3639</v>
      </c>
      <c r="D30" t="s">
        <v>3640</v>
      </c>
      <c r="E30" t="s">
        <v>3587</v>
      </c>
      <c r="F30" t="s">
        <v>3641</v>
      </c>
    </row>
    <row r="31">
      <c r="A31" s="5" t="s">
        <v>354</v>
      </c>
      <c r="B31" t="s">
        <v>1651</v>
      </c>
      <c r="C31" t="s">
        <v>3642</v>
      </c>
      <c r="D31" t="s">
        <v>3643</v>
      </c>
      <c r="E31" t="s">
        <v>3480</v>
      </c>
      <c r="F31" t="s">
        <v>3644</v>
      </c>
    </row>
    <row r="32">
      <c r="A32" s="5" t="s">
        <v>354</v>
      </c>
      <c r="B32" t="s">
        <v>1656</v>
      </c>
      <c r="C32" t="s">
        <v>3645</v>
      </c>
      <c r="D32" t="s">
        <v>3646</v>
      </c>
      <c r="E32" t="s">
        <v>3647</v>
      </c>
      <c r="F32" t="s">
        <v>3648</v>
      </c>
    </row>
    <row r="33">
      <c r="A33" s="5" t="s">
        <v>354</v>
      </c>
      <c r="B33" t="s">
        <v>1661</v>
      </c>
      <c r="C33" t="s">
        <v>3649</v>
      </c>
      <c r="D33" t="s">
        <v>3650</v>
      </c>
      <c r="E33" t="s">
        <v>3651</v>
      </c>
      <c r="F33" t="s">
        <v>3020</v>
      </c>
    </row>
    <row r="34">
      <c r="A34" s="5" t="s">
        <v>354</v>
      </c>
      <c r="B34" t="s">
        <v>1666</v>
      </c>
      <c r="C34" t="s">
        <v>3652</v>
      </c>
      <c r="D34" t="s">
        <v>3629</v>
      </c>
      <c r="E34" t="s">
        <v>3653</v>
      </c>
      <c r="F34" t="s">
        <v>3654</v>
      </c>
    </row>
    <row r="35">
      <c r="A35" s="5" t="s">
        <v>354</v>
      </c>
      <c r="B35" t="s">
        <v>1671</v>
      </c>
      <c r="C35" t="s">
        <v>3581</v>
      </c>
      <c r="D35" t="s">
        <v>3085</v>
      </c>
      <c r="E35" t="s">
        <v>3266</v>
      </c>
      <c r="F35" t="s">
        <v>3655</v>
      </c>
    </row>
    <row r="36">
      <c r="A36" s="5" t="s">
        <v>354</v>
      </c>
      <c r="B36" t="s">
        <v>1676</v>
      </c>
      <c r="C36" t="s">
        <v>3541</v>
      </c>
      <c r="D36" t="s">
        <v>2994</v>
      </c>
      <c r="E36" t="s">
        <v>3161</v>
      </c>
      <c r="F36" t="s">
        <v>3656</v>
      </c>
    </row>
    <row r="37">
      <c r="A37" s="5" t="s">
        <v>354</v>
      </c>
      <c r="B37" t="s">
        <v>1677</v>
      </c>
      <c r="C37" t="s">
        <v>3657</v>
      </c>
      <c r="D37" t="s">
        <v>3658</v>
      </c>
      <c r="E37" t="s">
        <v>3659</v>
      </c>
      <c r="F37" t="s">
        <v>3660</v>
      </c>
    </row>
    <row r="38">
      <c r="A38" s="5" t="s">
        <v>354</v>
      </c>
      <c r="B38" t="s">
        <v>1682</v>
      </c>
      <c r="C38" t="s">
        <v>3661</v>
      </c>
      <c r="D38" t="s">
        <v>3662</v>
      </c>
      <c r="E38" t="s">
        <v>3663</v>
      </c>
      <c r="F38" t="s">
        <v>3664</v>
      </c>
    </row>
    <row r="39">
      <c r="A39" s="5" t="s">
        <v>354</v>
      </c>
      <c r="B39" t="s">
        <v>1687</v>
      </c>
      <c r="C39" t="s">
        <v>3665</v>
      </c>
      <c r="D39" t="s">
        <v>3066</v>
      </c>
      <c r="E39" t="s">
        <v>3666</v>
      </c>
      <c r="F39" t="s">
        <v>3537</v>
      </c>
    </row>
    <row r="40">
      <c r="A40" s="5" t="s">
        <v>354</v>
      </c>
      <c r="B40" t="s">
        <v>1692</v>
      </c>
      <c r="C40" t="s">
        <v>3667</v>
      </c>
      <c r="D40" t="s">
        <v>3668</v>
      </c>
      <c r="E40" t="s">
        <v>3669</v>
      </c>
      <c r="F40" t="s">
        <v>3670</v>
      </c>
    </row>
    <row r="41">
      <c r="A41" s="5" t="s">
        <v>354</v>
      </c>
      <c r="B41" t="s">
        <v>1697</v>
      </c>
      <c r="C41" t="s">
        <v>3671</v>
      </c>
      <c r="D41" t="s">
        <v>3672</v>
      </c>
      <c r="E41" t="s">
        <v>3673</v>
      </c>
      <c r="F41" t="s">
        <v>3674</v>
      </c>
    </row>
    <row r="42">
      <c r="A42" s="5" t="s">
        <v>354</v>
      </c>
      <c r="B42" t="s">
        <v>1702</v>
      </c>
      <c r="C42" t="s">
        <v>3675</v>
      </c>
      <c r="D42" t="s">
        <v>3676</v>
      </c>
      <c r="E42" t="s">
        <v>3677</v>
      </c>
      <c r="F42" t="s">
        <v>3678</v>
      </c>
    </row>
    <row r="43">
      <c r="A43" s="5" t="s">
        <v>354</v>
      </c>
      <c r="B43" t="s">
        <v>1707</v>
      </c>
      <c r="C43" t="s">
        <v>3679</v>
      </c>
      <c r="D43" t="s">
        <v>3680</v>
      </c>
      <c r="E43" t="s">
        <v>3176</v>
      </c>
      <c r="F43" t="s">
        <v>3681</v>
      </c>
    </row>
    <row r="44">
      <c r="A44" s="5" t="s">
        <v>354</v>
      </c>
      <c r="B44" t="s">
        <v>1712</v>
      </c>
      <c r="C44" t="s">
        <v>3422</v>
      </c>
      <c r="D44" t="s">
        <v>3616</v>
      </c>
      <c r="E44" t="s">
        <v>3265</v>
      </c>
      <c r="F44" t="s">
        <v>3682</v>
      </c>
    </row>
    <row r="45">
      <c r="A45" s="5" t="s">
        <v>354</v>
      </c>
      <c r="B45" t="s">
        <v>1717</v>
      </c>
      <c r="C45" t="s">
        <v>3683</v>
      </c>
      <c r="D45" t="s">
        <v>3684</v>
      </c>
      <c r="E45" t="s">
        <v>3685</v>
      </c>
      <c r="F45" t="s">
        <v>3686</v>
      </c>
    </row>
    <row r="46">
      <c r="A46" s="5" t="s">
        <v>354</v>
      </c>
      <c r="B46" t="s">
        <v>1722</v>
      </c>
      <c r="C46" t="s">
        <v>3687</v>
      </c>
      <c r="D46" t="s">
        <v>3688</v>
      </c>
      <c r="E46" t="s">
        <v>3689</v>
      </c>
      <c r="F46" t="s">
        <v>3690</v>
      </c>
    </row>
    <row r="47">
      <c r="A47" s="5" t="s">
        <v>354</v>
      </c>
      <c r="B47" t="s">
        <v>1727</v>
      </c>
      <c r="C47" t="s">
        <v>3691</v>
      </c>
      <c r="D47" t="s">
        <v>3692</v>
      </c>
      <c r="E47" t="s">
        <v>3693</v>
      </c>
      <c r="F47" t="s">
        <v>3438</v>
      </c>
    </row>
    <row r="49">
      <c r="A49" t="s">
        <v>371</v>
      </c>
    </row>
    <row r="50">
      <c r="A50" t="s">
        <v>2958</v>
      </c>
    </row>
    <row r="51">
      <c r="A51" t="s">
        <v>2959</v>
      </c>
    </row>
    <row r="52">
      <c r="A52" t="s">
        <v>2960</v>
      </c>
    </row>
    <row r="53">
      <c r="A53" t="s">
        <v>3694</v>
      </c>
    </row>
    <row r="54">
      <c r="A54" t="s">
        <v>354</v>
      </c>
    </row>
    <row r="55">
      <c r="A55" t="s">
        <v>376</v>
      </c>
    </row>
    <row r="56">
      <c r="A56" t="s">
        <v>1733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55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161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2987</v>
      </c>
      <c r="D4" s="2" t="s">
        <v>2988</v>
      </c>
      <c r="E4" s="2" t="s">
        <v>2989</v>
      </c>
      <c r="F4" s="2" t="s">
        <v>2990</v>
      </c>
    </row>
    <row r="5">
      <c r="A5" s="5" t="s">
        <v>354</v>
      </c>
      <c r="B5" t="s">
        <v>3156</v>
      </c>
      <c r="C5" t="s">
        <v>3526</v>
      </c>
      <c r="D5" t="s">
        <v>3526</v>
      </c>
      <c r="E5" t="s">
        <v>3526</v>
      </c>
      <c r="F5" t="s">
        <v>354</v>
      </c>
    </row>
    <row r="6">
      <c r="A6" s="5" t="s">
        <v>354</v>
      </c>
      <c r="B6" t="s">
        <v>3160</v>
      </c>
      <c r="C6" t="s">
        <v>3526</v>
      </c>
      <c r="D6" t="s">
        <v>3526</v>
      </c>
      <c r="E6" t="s">
        <v>3526</v>
      </c>
      <c r="F6" t="s">
        <v>354</v>
      </c>
    </row>
    <row r="7">
      <c r="A7" s="5" t="s">
        <v>354</v>
      </c>
      <c r="B7" t="s">
        <v>3165</v>
      </c>
      <c r="C7" t="s">
        <v>3526</v>
      </c>
      <c r="D7" t="s">
        <v>3526</v>
      </c>
      <c r="E7" t="s">
        <v>3526</v>
      </c>
      <c r="F7" t="s">
        <v>354</v>
      </c>
    </row>
    <row r="8">
      <c r="A8" s="5" t="s">
        <v>354</v>
      </c>
      <c r="B8" t="s">
        <v>3170</v>
      </c>
      <c r="C8" t="s">
        <v>1056</v>
      </c>
      <c r="D8" t="s">
        <v>3306</v>
      </c>
      <c r="E8" t="s">
        <v>3177</v>
      </c>
      <c r="F8" t="s">
        <v>3695</v>
      </c>
    </row>
    <row r="9">
      <c r="A9" s="5" t="s">
        <v>354</v>
      </c>
      <c r="B9" t="s">
        <v>3174</v>
      </c>
      <c r="C9" t="s">
        <v>3161</v>
      </c>
      <c r="D9" t="s">
        <v>3538</v>
      </c>
      <c r="E9" t="s">
        <v>3187</v>
      </c>
      <c r="F9" t="s">
        <v>3696</v>
      </c>
    </row>
    <row r="10">
      <c r="A10" s="5" t="s">
        <v>354</v>
      </c>
      <c r="B10" t="s">
        <v>3179</v>
      </c>
      <c r="C10" t="s">
        <v>3180</v>
      </c>
      <c r="D10" t="s">
        <v>3180</v>
      </c>
      <c r="E10" t="s">
        <v>3180</v>
      </c>
      <c r="F10" t="s">
        <v>395</v>
      </c>
    </row>
    <row r="11">
      <c r="A11" s="5" t="s">
        <v>354</v>
      </c>
      <c r="B11" t="s">
        <v>3181</v>
      </c>
      <c r="C11" t="s">
        <v>3697</v>
      </c>
      <c r="D11" t="s">
        <v>3698</v>
      </c>
      <c r="E11" t="s">
        <v>3161</v>
      </c>
      <c r="F11" t="s">
        <v>3699</v>
      </c>
    </row>
    <row r="12">
      <c r="A12" s="5" t="s">
        <v>354</v>
      </c>
      <c r="B12" t="s">
        <v>3186</v>
      </c>
      <c r="C12" t="s">
        <v>3526</v>
      </c>
      <c r="D12" t="s">
        <v>3526</v>
      </c>
      <c r="E12" t="s">
        <v>3526</v>
      </c>
      <c r="F12" t="s">
        <v>354</v>
      </c>
    </row>
    <row r="13">
      <c r="A13" s="5" t="s">
        <v>354</v>
      </c>
      <c r="B13" t="s">
        <v>3188</v>
      </c>
      <c r="C13" t="s">
        <v>3189</v>
      </c>
      <c r="D13" t="s">
        <v>3190</v>
      </c>
      <c r="E13" t="s">
        <v>3191</v>
      </c>
      <c r="F13" t="s">
        <v>3192</v>
      </c>
    </row>
    <row r="14">
      <c r="A14" s="5" t="s">
        <v>354</v>
      </c>
      <c r="B14" t="s">
        <v>3193</v>
      </c>
      <c r="C14" t="s">
        <v>3700</v>
      </c>
      <c r="D14" t="s">
        <v>3685</v>
      </c>
      <c r="E14" t="s">
        <v>3175</v>
      </c>
      <c r="F14" t="s">
        <v>3701</v>
      </c>
    </row>
    <row r="15">
      <c r="A15" s="5" t="s">
        <v>354</v>
      </c>
      <c r="B15" t="s">
        <v>3197</v>
      </c>
      <c r="C15" t="s">
        <v>3702</v>
      </c>
      <c r="D15" t="s">
        <v>3703</v>
      </c>
      <c r="E15" t="s">
        <v>3704</v>
      </c>
      <c r="F15" t="s">
        <v>3705</v>
      </c>
    </row>
    <row r="16">
      <c r="A16" s="5" t="s">
        <v>354</v>
      </c>
      <c r="B16" t="s">
        <v>3202</v>
      </c>
      <c r="C16" t="s">
        <v>3526</v>
      </c>
      <c r="D16" t="s">
        <v>3526</v>
      </c>
      <c r="E16" t="s">
        <v>3526</v>
      </c>
      <c r="F16" t="s">
        <v>354</v>
      </c>
    </row>
    <row r="17">
      <c r="A17" s="5" t="s">
        <v>354</v>
      </c>
      <c r="B17" t="s">
        <v>3206</v>
      </c>
      <c r="C17" t="s">
        <v>2973</v>
      </c>
      <c r="D17" t="s">
        <v>3207</v>
      </c>
      <c r="E17" t="s">
        <v>1055</v>
      </c>
      <c r="F17" t="s">
        <v>3208</v>
      </c>
    </row>
    <row r="18">
      <c r="A18" s="5" t="s">
        <v>354</v>
      </c>
      <c r="B18" t="s">
        <v>3209</v>
      </c>
      <c r="C18" t="s">
        <v>3212</v>
      </c>
      <c r="D18" t="s">
        <v>3212</v>
      </c>
      <c r="E18" t="s">
        <v>3180</v>
      </c>
      <c r="F18" t="s">
        <v>395</v>
      </c>
    </row>
    <row r="19">
      <c r="A19" s="5" t="s">
        <v>354</v>
      </c>
      <c r="B19" t="s">
        <v>3214</v>
      </c>
      <c r="C19" t="s">
        <v>3215</v>
      </c>
      <c r="D19" t="s">
        <v>1043</v>
      </c>
      <c r="E19" t="s">
        <v>3216</v>
      </c>
      <c r="F19" t="s">
        <v>3217</v>
      </c>
    </row>
    <row r="20">
      <c r="A20" s="5" t="s">
        <v>354</v>
      </c>
      <c r="B20" t="s">
        <v>3218</v>
      </c>
      <c r="C20" t="s">
        <v>3212</v>
      </c>
      <c r="D20" t="s">
        <v>3187</v>
      </c>
      <c r="E20" t="s">
        <v>3180</v>
      </c>
      <c r="F20" t="s">
        <v>395</v>
      </c>
    </row>
    <row r="21">
      <c r="A21" s="5" t="s">
        <v>354</v>
      </c>
      <c r="B21" t="s">
        <v>3222</v>
      </c>
      <c r="C21" t="s">
        <v>3526</v>
      </c>
      <c r="D21" t="s">
        <v>3526</v>
      </c>
      <c r="E21" t="s">
        <v>3526</v>
      </c>
      <c r="F21" t="s">
        <v>354</v>
      </c>
    </row>
    <row r="22">
      <c r="A22" s="5" t="s">
        <v>354</v>
      </c>
      <c r="B22" t="s">
        <v>3224</v>
      </c>
      <c r="C22" t="s">
        <v>3526</v>
      </c>
      <c r="D22" t="s">
        <v>3526</v>
      </c>
      <c r="E22" t="s">
        <v>3526</v>
      </c>
      <c r="F22" t="s">
        <v>354</v>
      </c>
    </row>
    <row r="23">
      <c r="A23" s="5" t="s">
        <v>354</v>
      </c>
      <c r="B23" t="s">
        <v>3225</v>
      </c>
      <c r="C23" t="s">
        <v>3180</v>
      </c>
      <c r="D23" t="s">
        <v>3180</v>
      </c>
      <c r="E23" t="s">
        <v>3180</v>
      </c>
      <c r="F23" t="s">
        <v>395</v>
      </c>
    </row>
    <row r="24">
      <c r="A24" s="5" t="s">
        <v>354</v>
      </c>
      <c r="B24" t="s">
        <v>3227</v>
      </c>
      <c r="C24" t="s">
        <v>1055</v>
      </c>
      <c r="D24" t="s">
        <v>1041</v>
      </c>
      <c r="E24" t="s">
        <v>3210</v>
      </c>
      <c r="F24" t="s">
        <v>3213</v>
      </c>
    </row>
    <row r="25">
      <c r="A25" s="5" t="s">
        <v>354</v>
      </c>
      <c r="B25" t="s">
        <v>3230</v>
      </c>
      <c r="C25" t="s">
        <v>3526</v>
      </c>
      <c r="D25" t="s">
        <v>3526</v>
      </c>
      <c r="E25" t="s">
        <v>3526</v>
      </c>
      <c r="F25" t="s">
        <v>354</v>
      </c>
    </row>
    <row r="26">
      <c r="A26" s="5" t="s">
        <v>354</v>
      </c>
      <c r="B26" t="s">
        <v>3232</v>
      </c>
      <c r="C26" t="s">
        <v>3526</v>
      </c>
      <c r="D26" t="s">
        <v>3526</v>
      </c>
      <c r="E26" t="s">
        <v>3526</v>
      </c>
      <c r="F26" t="s">
        <v>354</v>
      </c>
    </row>
    <row r="27">
      <c r="A27" s="5" t="s">
        <v>354</v>
      </c>
      <c r="B27" t="s">
        <v>3236</v>
      </c>
      <c r="C27" t="s">
        <v>3291</v>
      </c>
      <c r="D27" t="s">
        <v>3158</v>
      </c>
      <c r="E27" t="s">
        <v>3187</v>
      </c>
      <c r="F27" t="s">
        <v>3169</v>
      </c>
    </row>
    <row r="28">
      <c r="A28" s="5" t="s">
        <v>354</v>
      </c>
      <c r="B28" t="s">
        <v>3238</v>
      </c>
      <c r="C28" t="s">
        <v>3526</v>
      </c>
      <c r="D28" t="s">
        <v>3526</v>
      </c>
      <c r="E28" t="s">
        <v>3526</v>
      </c>
      <c r="F28" t="s">
        <v>354</v>
      </c>
    </row>
    <row r="29">
      <c r="A29" s="5" t="s">
        <v>354</v>
      </c>
      <c r="B29" t="s">
        <v>3240</v>
      </c>
      <c r="C29" t="s">
        <v>3526</v>
      </c>
      <c r="D29" t="s">
        <v>3526</v>
      </c>
      <c r="E29" t="s">
        <v>3526</v>
      </c>
      <c r="F29" t="s">
        <v>354</v>
      </c>
    </row>
    <row r="30">
      <c r="A30" s="5" t="s">
        <v>354</v>
      </c>
      <c r="B30" t="s">
        <v>3245</v>
      </c>
      <c r="C30" t="s">
        <v>3180</v>
      </c>
      <c r="D30" t="s">
        <v>3180</v>
      </c>
      <c r="E30" t="s">
        <v>3180</v>
      </c>
      <c r="F30" t="s">
        <v>395</v>
      </c>
    </row>
    <row r="31">
      <c r="A31" s="5" t="s">
        <v>354</v>
      </c>
      <c r="B31" t="s">
        <v>3246</v>
      </c>
      <c r="C31" t="s">
        <v>3157</v>
      </c>
      <c r="D31" t="s">
        <v>3216</v>
      </c>
      <c r="E31" t="s">
        <v>3168</v>
      </c>
      <c r="F31" t="s">
        <v>3706</v>
      </c>
    </row>
    <row r="32">
      <c r="A32" s="5" t="s">
        <v>354</v>
      </c>
      <c r="B32" t="s">
        <v>3249</v>
      </c>
      <c r="C32" t="s">
        <v>3166</v>
      </c>
      <c r="D32" t="s">
        <v>3167</v>
      </c>
      <c r="E32" t="s">
        <v>3177</v>
      </c>
      <c r="F32" t="s">
        <v>3250</v>
      </c>
    </row>
    <row r="33">
      <c r="A33" s="5" t="s">
        <v>354</v>
      </c>
      <c r="B33" t="s">
        <v>3251</v>
      </c>
      <c r="C33" t="s">
        <v>3707</v>
      </c>
      <c r="D33" t="s">
        <v>3708</v>
      </c>
      <c r="E33" t="s">
        <v>3709</v>
      </c>
      <c r="F33" t="s">
        <v>3710</v>
      </c>
    </row>
    <row r="34">
      <c r="A34" s="5" t="s">
        <v>354</v>
      </c>
      <c r="B34" t="s">
        <v>3255</v>
      </c>
      <c r="C34" t="s">
        <v>3212</v>
      </c>
      <c r="D34" t="s">
        <v>3180</v>
      </c>
      <c r="E34" t="s">
        <v>3180</v>
      </c>
      <c r="F34" t="s">
        <v>395</v>
      </c>
    </row>
    <row r="35">
      <c r="A35" s="5" t="s">
        <v>354</v>
      </c>
      <c r="B35" t="s">
        <v>3259</v>
      </c>
      <c r="C35" t="s">
        <v>3526</v>
      </c>
      <c r="D35" t="s">
        <v>3526</v>
      </c>
      <c r="E35" t="s">
        <v>3526</v>
      </c>
      <c r="F35" t="s">
        <v>354</v>
      </c>
    </row>
    <row r="36">
      <c r="A36" s="5" t="s">
        <v>354</v>
      </c>
      <c r="B36" t="s">
        <v>3261</v>
      </c>
      <c r="C36" t="s">
        <v>3262</v>
      </c>
      <c r="D36" t="s">
        <v>3233</v>
      </c>
      <c r="E36" t="s">
        <v>3216</v>
      </c>
      <c r="F36" t="s">
        <v>3263</v>
      </c>
    </row>
    <row r="37">
      <c r="A37" s="5" t="s">
        <v>354</v>
      </c>
      <c r="B37" t="s">
        <v>3264</v>
      </c>
      <c r="C37" t="s">
        <v>2994</v>
      </c>
      <c r="D37" t="s">
        <v>2950</v>
      </c>
      <c r="E37" t="s">
        <v>3211</v>
      </c>
      <c r="F37" t="s">
        <v>3711</v>
      </c>
    </row>
    <row r="38">
      <c r="A38" s="5" t="s">
        <v>354</v>
      </c>
      <c r="B38" t="s">
        <v>3269</v>
      </c>
      <c r="C38" t="s">
        <v>3180</v>
      </c>
      <c r="D38" t="s">
        <v>3180</v>
      </c>
      <c r="E38" t="s">
        <v>3180</v>
      </c>
      <c r="F38" t="s">
        <v>395</v>
      </c>
    </row>
    <row r="39">
      <c r="A39" s="5" t="s">
        <v>354</v>
      </c>
      <c r="B39" t="s">
        <v>3271</v>
      </c>
      <c r="C39" t="s">
        <v>3526</v>
      </c>
      <c r="D39" t="s">
        <v>3526</v>
      </c>
      <c r="E39" t="s">
        <v>3526</v>
      </c>
      <c r="F39" t="s">
        <v>354</v>
      </c>
    </row>
    <row r="40">
      <c r="A40" s="5" t="s">
        <v>354</v>
      </c>
      <c r="B40" t="s">
        <v>3272</v>
      </c>
      <c r="C40" t="s">
        <v>3712</v>
      </c>
      <c r="D40" t="s">
        <v>3713</v>
      </c>
      <c r="E40" t="s">
        <v>3332</v>
      </c>
      <c r="F40" t="s">
        <v>3714</v>
      </c>
    </row>
    <row r="41">
      <c r="A41" s="5" t="s">
        <v>354</v>
      </c>
      <c r="B41" t="s">
        <v>3277</v>
      </c>
      <c r="C41" t="s">
        <v>3171</v>
      </c>
      <c r="D41" t="s">
        <v>2954</v>
      </c>
      <c r="E41" t="s">
        <v>3234</v>
      </c>
      <c r="F41" t="s">
        <v>3278</v>
      </c>
    </row>
    <row r="42">
      <c r="A42" s="5" t="s">
        <v>354</v>
      </c>
      <c r="B42" t="s">
        <v>3279</v>
      </c>
      <c r="C42" t="s">
        <v>3526</v>
      </c>
      <c r="D42" t="s">
        <v>3526</v>
      </c>
      <c r="E42" t="s">
        <v>3526</v>
      </c>
      <c r="F42" t="s">
        <v>354</v>
      </c>
    </row>
    <row r="43">
      <c r="A43" s="5" t="s">
        <v>354</v>
      </c>
      <c r="B43" t="s">
        <v>3283</v>
      </c>
      <c r="C43" t="s">
        <v>3715</v>
      </c>
      <c r="D43" t="s">
        <v>3716</v>
      </c>
      <c r="E43" t="s">
        <v>3717</v>
      </c>
      <c r="F43" t="s">
        <v>3718</v>
      </c>
    </row>
    <row r="44">
      <c r="A44" s="5" t="s">
        <v>354</v>
      </c>
      <c r="B44" t="s">
        <v>3287</v>
      </c>
      <c r="C44" t="s">
        <v>3526</v>
      </c>
      <c r="D44" t="s">
        <v>3526</v>
      </c>
      <c r="E44" t="s">
        <v>3526</v>
      </c>
      <c r="F44" t="s">
        <v>354</v>
      </c>
    </row>
    <row r="45">
      <c r="A45" s="5" t="s">
        <v>354</v>
      </c>
      <c r="B45" t="s">
        <v>3289</v>
      </c>
      <c r="C45" t="s">
        <v>3177</v>
      </c>
      <c r="D45" t="s">
        <v>3291</v>
      </c>
      <c r="E45" t="s">
        <v>3180</v>
      </c>
      <c r="F45" t="s">
        <v>395</v>
      </c>
    </row>
    <row r="46">
      <c r="A46" s="5" t="s">
        <v>354</v>
      </c>
      <c r="B46" t="s">
        <v>3293</v>
      </c>
      <c r="C46" t="s">
        <v>3294</v>
      </c>
      <c r="D46" t="s">
        <v>2981</v>
      </c>
      <c r="E46" t="s">
        <v>1050</v>
      </c>
      <c r="F46" t="s">
        <v>3295</v>
      </c>
    </row>
    <row r="47">
      <c r="A47" s="5" t="s">
        <v>354</v>
      </c>
      <c r="B47" t="s">
        <v>3296</v>
      </c>
      <c r="C47" t="s">
        <v>3187</v>
      </c>
      <c r="D47" t="s">
        <v>3180</v>
      </c>
      <c r="E47" t="s">
        <v>3180</v>
      </c>
      <c r="F47" t="s">
        <v>395</v>
      </c>
    </row>
    <row r="48">
      <c r="A48" s="5" t="s">
        <v>354</v>
      </c>
      <c r="B48" t="s">
        <v>3298</v>
      </c>
      <c r="C48" t="s">
        <v>3719</v>
      </c>
      <c r="D48" t="s">
        <v>3720</v>
      </c>
      <c r="E48" t="s">
        <v>3330</v>
      </c>
      <c r="F48" t="s">
        <v>3721</v>
      </c>
    </row>
    <row r="49">
      <c r="A49" s="5" t="s">
        <v>354</v>
      </c>
      <c r="B49" t="s">
        <v>3303</v>
      </c>
      <c r="C49" t="s">
        <v>3210</v>
      </c>
      <c r="D49" t="s">
        <v>3168</v>
      </c>
      <c r="E49" t="s">
        <v>3212</v>
      </c>
      <c r="F49" t="s">
        <v>3485</v>
      </c>
    </row>
    <row r="50">
      <c r="A50" s="5" t="s">
        <v>354</v>
      </c>
      <c r="B50" t="s">
        <v>3305</v>
      </c>
      <c r="C50" t="s">
        <v>3180</v>
      </c>
      <c r="D50" t="s">
        <v>3180</v>
      </c>
      <c r="E50" t="s">
        <v>3180</v>
      </c>
      <c r="F50" t="s">
        <v>395</v>
      </c>
    </row>
    <row r="51">
      <c r="A51" s="5" t="s">
        <v>354</v>
      </c>
      <c r="B51" t="s">
        <v>3307</v>
      </c>
      <c r="C51" t="s">
        <v>3180</v>
      </c>
      <c r="D51" t="s">
        <v>3180</v>
      </c>
      <c r="E51" t="s">
        <v>3180</v>
      </c>
      <c r="F51" t="s">
        <v>395</v>
      </c>
    </row>
    <row r="52">
      <c r="A52" s="5" t="s">
        <v>354</v>
      </c>
      <c r="B52" t="s">
        <v>3308</v>
      </c>
      <c r="C52" t="s">
        <v>3306</v>
      </c>
      <c r="D52" t="s">
        <v>3166</v>
      </c>
      <c r="E52" t="s">
        <v>3168</v>
      </c>
      <c r="F52" t="s">
        <v>3309</v>
      </c>
    </row>
    <row r="53">
      <c r="A53" s="5" t="s">
        <v>354</v>
      </c>
      <c r="B53" t="s">
        <v>3310</v>
      </c>
      <c r="C53" t="s">
        <v>3212</v>
      </c>
      <c r="D53" t="s">
        <v>3212</v>
      </c>
      <c r="E53" t="s">
        <v>3180</v>
      </c>
      <c r="F53" t="s">
        <v>395</v>
      </c>
    </row>
    <row r="54">
      <c r="A54" s="5" t="s">
        <v>354</v>
      </c>
      <c r="B54" t="s">
        <v>3311</v>
      </c>
      <c r="C54" t="s">
        <v>3526</v>
      </c>
      <c r="D54" t="s">
        <v>3526</v>
      </c>
      <c r="E54" t="s">
        <v>3526</v>
      </c>
      <c r="F54" t="s">
        <v>354</v>
      </c>
    </row>
    <row r="55">
      <c r="A55" s="5" t="s">
        <v>354</v>
      </c>
      <c r="B55" t="s">
        <v>3312</v>
      </c>
      <c r="C55" t="s">
        <v>3526</v>
      </c>
      <c r="D55" t="s">
        <v>3526</v>
      </c>
      <c r="E55" t="s">
        <v>3526</v>
      </c>
      <c r="F55" t="s">
        <v>354</v>
      </c>
    </row>
    <row r="56">
      <c r="A56" s="5" t="s">
        <v>354</v>
      </c>
      <c r="B56" t="s">
        <v>3313</v>
      </c>
      <c r="C56" t="s">
        <v>3180</v>
      </c>
      <c r="D56" t="s">
        <v>3180</v>
      </c>
      <c r="E56" t="s">
        <v>3180</v>
      </c>
      <c r="F56" t="s">
        <v>395</v>
      </c>
    </row>
    <row r="57">
      <c r="A57" s="5" t="s">
        <v>354</v>
      </c>
      <c r="B57" t="s">
        <v>3315</v>
      </c>
      <c r="C57" t="s">
        <v>3526</v>
      </c>
      <c r="D57" t="s">
        <v>3526</v>
      </c>
      <c r="E57" t="s">
        <v>3526</v>
      </c>
      <c r="F57" t="s">
        <v>354</v>
      </c>
    </row>
    <row r="58">
      <c r="A58" s="5" t="s">
        <v>354</v>
      </c>
      <c r="B58" t="s">
        <v>3317</v>
      </c>
      <c r="C58" t="s">
        <v>3526</v>
      </c>
      <c r="D58" t="s">
        <v>3526</v>
      </c>
      <c r="E58" t="s">
        <v>3526</v>
      </c>
      <c r="F58" t="s">
        <v>354</v>
      </c>
    </row>
    <row r="59">
      <c r="A59" s="5" t="s">
        <v>354</v>
      </c>
      <c r="B59" t="s">
        <v>3322</v>
      </c>
      <c r="C59" t="s">
        <v>3526</v>
      </c>
      <c r="D59" t="s">
        <v>3526</v>
      </c>
      <c r="E59" t="s">
        <v>3526</v>
      </c>
      <c r="F59" t="s">
        <v>354</v>
      </c>
    </row>
    <row r="60">
      <c r="A60" s="5" t="s">
        <v>354</v>
      </c>
      <c r="B60" t="s">
        <v>3324</v>
      </c>
      <c r="C60" t="s">
        <v>3526</v>
      </c>
      <c r="D60" t="s">
        <v>3526</v>
      </c>
      <c r="E60" t="s">
        <v>3526</v>
      </c>
      <c r="F60" t="s">
        <v>354</v>
      </c>
    </row>
    <row r="61">
      <c r="A61" s="5" t="s">
        <v>354</v>
      </c>
      <c r="B61" t="s">
        <v>3325</v>
      </c>
      <c r="C61" t="s">
        <v>3247</v>
      </c>
      <c r="D61" t="s">
        <v>1055</v>
      </c>
      <c r="E61" t="s">
        <v>3211</v>
      </c>
      <c r="F61" t="s">
        <v>3722</v>
      </c>
    </row>
    <row r="62">
      <c r="A62" s="5" t="s">
        <v>354</v>
      </c>
      <c r="B62" t="s">
        <v>3328</v>
      </c>
      <c r="C62" t="s">
        <v>3723</v>
      </c>
      <c r="D62" t="s">
        <v>3219</v>
      </c>
      <c r="E62" t="s">
        <v>3157</v>
      </c>
      <c r="F62" t="s">
        <v>3724</v>
      </c>
    </row>
    <row r="63">
      <c r="A63" s="5" t="s">
        <v>354</v>
      </c>
      <c r="B63" t="s">
        <v>3331</v>
      </c>
      <c r="C63" t="s">
        <v>3526</v>
      </c>
      <c r="D63" t="s">
        <v>3526</v>
      </c>
      <c r="E63" t="s">
        <v>3526</v>
      </c>
      <c r="F63" t="s">
        <v>354</v>
      </c>
    </row>
    <row r="64">
      <c r="A64" s="5" t="s">
        <v>354</v>
      </c>
      <c r="B64" t="s">
        <v>3333</v>
      </c>
      <c r="C64" t="s">
        <v>3526</v>
      </c>
      <c r="D64" t="s">
        <v>3526</v>
      </c>
      <c r="E64" t="s">
        <v>3526</v>
      </c>
      <c r="F64" t="s">
        <v>354</v>
      </c>
    </row>
    <row r="65">
      <c r="A65" s="5" t="s">
        <v>354</v>
      </c>
      <c r="B65" t="s">
        <v>3335</v>
      </c>
      <c r="C65" t="s">
        <v>3526</v>
      </c>
      <c r="D65" t="s">
        <v>3526</v>
      </c>
      <c r="E65" t="s">
        <v>3526</v>
      </c>
      <c r="F65" t="s">
        <v>354</v>
      </c>
    </row>
    <row r="66">
      <c r="A66" s="5" t="s">
        <v>354</v>
      </c>
      <c r="B66" t="s">
        <v>3336</v>
      </c>
      <c r="C66" t="s">
        <v>3180</v>
      </c>
      <c r="D66" t="s">
        <v>3180</v>
      </c>
      <c r="E66" t="s">
        <v>3180</v>
      </c>
      <c r="F66" t="s">
        <v>395</v>
      </c>
    </row>
    <row r="67">
      <c r="A67" s="5" t="s">
        <v>354</v>
      </c>
      <c r="B67" t="s">
        <v>3339</v>
      </c>
      <c r="C67" t="s">
        <v>3180</v>
      </c>
      <c r="D67" t="s">
        <v>3180</v>
      </c>
      <c r="E67" t="s">
        <v>3526</v>
      </c>
      <c r="F67" t="s">
        <v>3527</v>
      </c>
    </row>
    <row r="68">
      <c r="A68" s="5" t="s">
        <v>354</v>
      </c>
      <c r="B68" t="s">
        <v>3342</v>
      </c>
      <c r="C68" t="s">
        <v>1038</v>
      </c>
      <c r="D68" t="s">
        <v>3219</v>
      </c>
      <c r="E68" t="s">
        <v>3166</v>
      </c>
      <c r="F68" t="s">
        <v>3343</v>
      </c>
    </row>
    <row r="69">
      <c r="A69" s="5" t="s">
        <v>354</v>
      </c>
      <c r="B69" t="s">
        <v>3344</v>
      </c>
      <c r="C69" t="s">
        <v>3345</v>
      </c>
      <c r="D69" t="s">
        <v>3346</v>
      </c>
      <c r="E69" t="s">
        <v>3347</v>
      </c>
      <c r="F69" t="s">
        <v>3348</v>
      </c>
    </row>
    <row r="70">
      <c r="A70" s="5" t="s">
        <v>354</v>
      </c>
      <c r="B70" t="s">
        <v>3349</v>
      </c>
      <c r="C70" t="s">
        <v>3526</v>
      </c>
      <c r="D70" t="s">
        <v>3526</v>
      </c>
      <c r="E70" t="s">
        <v>3526</v>
      </c>
      <c r="F70" t="s">
        <v>354</v>
      </c>
    </row>
    <row r="71">
      <c r="A71" s="5" t="s">
        <v>354</v>
      </c>
      <c r="B71" t="s">
        <v>3350</v>
      </c>
      <c r="C71" t="s">
        <v>2995</v>
      </c>
      <c r="D71" t="s">
        <v>3337</v>
      </c>
      <c r="E71" t="s">
        <v>3216</v>
      </c>
      <c r="F71" t="s">
        <v>3351</v>
      </c>
    </row>
    <row r="72">
      <c r="A72" s="5" t="s">
        <v>354</v>
      </c>
      <c r="B72" t="s">
        <v>3352</v>
      </c>
      <c r="C72" t="s">
        <v>3158</v>
      </c>
      <c r="D72" t="s">
        <v>3212</v>
      </c>
      <c r="E72" t="s">
        <v>3180</v>
      </c>
      <c r="F72" t="s">
        <v>395</v>
      </c>
    </row>
    <row r="73">
      <c r="A73" s="5" t="s">
        <v>354</v>
      </c>
      <c r="B73" t="s">
        <v>3356</v>
      </c>
      <c r="C73" t="s">
        <v>3526</v>
      </c>
      <c r="D73" t="s">
        <v>3526</v>
      </c>
      <c r="E73" t="s">
        <v>3526</v>
      </c>
      <c r="F73" t="s">
        <v>354</v>
      </c>
    </row>
    <row r="74">
      <c r="A74" s="5" t="s">
        <v>354</v>
      </c>
      <c r="B74" t="s">
        <v>3357</v>
      </c>
      <c r="C74" t="s">
        <v>3526</v>
      </c>
      <c r="D74" t="s">
        <v>3526</v>
      </c>
      <c r="E74" t="s">
        <v>3526</v>
      </c>
      <c r="F74" t="s">
        <v>354</v>
      </c>
    </row>
    <row r="75">
      <c r="A75" s="5" t="s">
        <v>354</v>
      </c>
      <c r="B75" t="s">
        <v>3361</v>
      </c>
      <c r="C75" t="s">
        <v>3157</v>
      </c>
      <c r="D75" t="s">
        <v>3166</v>
      </c>
      <c r="E75" t="s">
        <v>3180</v>
      </c>
      <c r="F75" t="s">
        <v>395</v>
      </c>
    </row>
    <row r="76">
      <c r="A76" s="5" t="s">
        <v>354</v>
      </c>
      <c r="B76" t="s">
        <v>3364</v>
      </c>
      <c r="C76" t="s">
        <v>3223</v>
      </c>
      <c r="D76" t="s">
        <v>3220</v>
      </c>
      <c r="E76" t="s">
        <v>3212</v>
      </c>
      <c r="F76" t="s">
        <v>3725</v>
      </c>
    </row>
    <row r="77">
      <c r="A77" s="5" t="s">
        <v>354</v>
      </c>
      <c r="B77" t="s">
        <v>3365</v>
      </c>
      <c r="C77" t="s">
        <v>3526</v>
      </c>
      <c r="D77" t="s">
        <v>3526</v>
      </c>
      <c r="E77" t="s">
        <v>3526</v>
      </c>
      <c r="F77" t="s">
        <v>354</v>
      </c>
    </row>
    <row r="78">
      <c r="A78" s="5" t="s">
        <v>354</v>
      </c>
      <c r="B78" t="s">
        <v>3366</v>
      </c>
      <c r="C78" t="s">
        <v>3526</v>
      </c>
      <c r="D78" t="s">
        <v>3526</v>
      </c>
      <c r="E78" t="s">
        <v>3526</v>
      </c>
      <c r="F78" t="s">
        <v>354</v>
      </c>
    </row>
    <row r="79">
      <c r="A79" s="5" t="s">
        <v>354</v>
      </c>
      <c r="B79" t="s">
        <v>3368</v>
      </c>
      <c r="C79" t="s">
        <v>3726</v>
      </c>
      <c r="D79" t="s">
        <v>3727</v>
      </c>
      <c r="E79" t="s">
        <v>3728</v>
      </c>
      <c r="F79" t="s">
        <v>3729</v>
      </c>
    </row>
    <row r="81">
      <c r="A81" t="s">
        <v>371</v>
      </c>
    </row>
    <row r="82">
      <c r="A82" t="s">
        <v>2958</v>
      </c>
    </row>
    <row r="83">
      <c r="A83" t="s">
        <v>2959</v>
      </c>
    </row>
    <row r="84">
      <c r="A84" t="s">
        <v>2960</v>
      </c>
    </row>
    <row r="85">
      <c r="A85" t="s">
        <v>3730</v>
      </c>
    </row>
    <row r="86">
      <c r="A86" t="s">
        <v>354</v>
      </c>
    </row>
    <row r="87">
      <c r="A87" t="s">
        <v>376</v>
      </c>
    </row>
    <row r="88">
      <c r="A88" t="s">
        <v>1733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38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163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2987</v>
      </c>
      <c r="D4" s="2" t="s">
        <v>2988</v>
      </c>
      <c r="E4" s="2" t="s">
        <v>2989</v>
      </c>
      <c r="F4" s="2" t="s">
        <v>2990</v>
      </c>
    </row>
    <row r="5">
      <c r="A5" s="5" t="s">
        <v>354</v>
      </c>
      <c r="B5" t="s">
        <v>1527</v>
      </c>
      <c r="C5" t="s">
        <v>3267</v>
      </c>
      <c r="D5" t="s">
        <v>1041</v>
      </c>
      <c r="E5" t="s">
        <v>3220</v>
      </c>
      <c r="F5" t="s">
        <v>3552</v>
      </c>
    </row>
    <row r="6">
      <c r="A6" s="5" t="s">
        <v>354</v>
      </c>
      <c r="B6" t="s">
        <v>1532</v>
      </c>
      <c r="C6" t="s">
        <v>3180</v>
      </c>
      <c r="D6" t="s">
        <v>3180</v>
      </c>
      <c r="E6" t="s">
        <v>3180</v>
      </c>
      <c r="F6" t="s">
        <v>395</v>
      </c>
    </row>
    <row r="7">
      <c r="A7" s="5" t="s">
        <v>354</v>
      </c>
      <c r="B7" t="s">
        <v>1533</v>
      </c>
      <c r="C7" t="s">
        <v>3211</v>
      </c>
      <c r="D7" t="s">
        <v>3177</v>
      </c>
      <c r="E7" t="s">
        <v>3212</v>
      </c>
      <c r="F7" t="s">
        <v>3226</v>
      </c>
    </row>
    <row r="8">
      <c r="A8" s="5" t="s">
        <v>354</v>
      </c>
      <c r="B8" t="s">
        <v>1538</v>
      </c>
      <c r="C8" t="s">
        <v>3220</v>
      </c>
      <c r="D8" t="s">
        <v>3211</v>
      </c>
      <c r="E8" t="s">
        <v>3212</v>
      </c>
      <c r="F8" t="s">
        <v>3213</v>
      </c>
    </row>
    <row r="9">
      <c r="A9" s="5" t="s">
        <v>354</v>
      </c>
      <c r="B9" t="s">
        <v>1543</v>
      </c>
      <c r="C9" t="s">
        <v>3167</v>
      </c>
      <c r="D9" t="s">
        <v>3220</v>
      </c>
      <c r="E9" t="s">
        <v>3158</v>
      </c>
      <c r="F9" t="s">
        <v>3501</v>
      </c>
    </row>
    <row r="10">
      <c r="A10" s="5" t="s">
        <v>354</v>
      </c>
      <c r="B10" t="s">
        <v>1548</v>
      </c>
      <c r="C10" t="s">
        <v>3163</v>
      </c>
      <c r="D10" t="s">
        <v>1055</v>
      </c>
      <c r="E10" t="s">
        <v>3166</v>
      </c>
      <c r="F10" t="s">
        <v>3226</v>
      </c>
    </row>
    <row r="11">
      <c r="A11" s="5" t="s">
        <v>354</v>
      </c>
      <c r="B11" t="s">
        <v>1553</v>
      </c>
      <c r="C11" t="s">
        <v>3731</v>
      </c>
      <c r="D11" t="s">
        <v>3732</v>
      </c>
      <c r="E11" t="s">
        <v>2969</v>
      </c>
      <c r="F11" t="s">
        <v>3733</v>
      </c>
    </row>
    <row r="12">
      <c r="A12" s="5" t="s">
        <v>354</v>
      </c>
      <c r="B12" t="s">
        <v>1558</v>
      </c>
      <c r="C12" t="s">
        <v>3354</v>
      </c>
      <c r="D12" t="s">
        <v>2978</v>
      </c>
      <c r="E12" t="s">
        <v>3280</v>
      </c>
      <c r="F12" t="s">
        <v>3734</v>
      </c>
    </row>
    <row r="13">
      <c r="A13" s="5" t="s">
        <v>354</v>
      </c>
      <c r="B13" t="s">
        <v>1563</v>
      </c>
      <c r="C13" t="s">
        <v>3243</v>
      </c>
      <c r="D13" t="s">
        <v>3340</v>
      </c>
      <c r="E13" t="s">
        <v>1050</v>
      </c>
      <c r="F13" t="s">
        <v>3735</v>
      </c>
    </row>
    <row r="14">
      <c r="A14" s="5" t="s">
        <v>354</v>
      </c>
      <c r="B14" t="s">
        <v>1568</v>
      </c>
      <c r="C14" t="s">
        <v>3337</v>
      </c>
      <c r="D14" t="s">
        <v>1052</v>
      </c>
      <c r="E14" t="s">
        <v>3166</v>
      </c>
      <c r="F14" t="s">
        <v>3736</v>
      </c>
    </row>
    <row r="15">
      <c r="A15" s="5" t="s">
        <v>354</v>
      </c>
      <c r="B15" t="s">
        <v>1573</v>
      </c>
      <c r="C15" t="s">
        <v>3737</v>
      </c>
      <c r="D15" t="s">
        <v>3280</v>
      </c>
      <c r="E15" t="s">
        <v>1044</v>
      </c>
      <c r="F15" t="s">
        <v>3738</v>
      </c>
    </row>
    <row r="16">
      <c r="A16" s="5" t="s">
        <v>354</v>
      </c>
      <c r="B16" t="s">
        <v>1578</v>
      </c>
      <c r="C16" t="s">
        <v>3637</v>
      </c>
      <c r="D16" t="s">
        <v>3739</v>
      </c>
      <c r="E16" t="s">
        <v>3541</v>
      </c>
      <c r="F16" t="s">
        <v>3740</v>
      </c>
    </row>
    <row r="17">
      <c r="A17" s="5" t="s">
        <v>354</v>
      </c>
      <c r="B17" t="s">
        <v>1583</v>
      </c>
      <c r="C17" t="s">
        <v>2977</v>
      </c>
      <c r="D17" t="s">
        <v>3281</v>
      </c>
      <c r="E17" t="s">
        <v>1038</v>
      </c>
      <c r="F17" t="s">
        <v>3741</v>
      </c>
    </row>
    <row r="18">
      <c r="A18" s="5" t="s">
        <v>354</v>
      </c>
      <c r="B18" t="s">
        <v>1588</v>
      </c>
      <c r="C18" t="s">
        <v>3172</v>
      </c>
      <c r="D18" t="s">
        <v>3175</v>
      </c>
      <c r="E18" t="s">
        <v>3326</v>
      </c>
      <c r="F18" t="s">
        <v>3742</v>
      </c>
    </row>
    <row r="19">
      <c r="A19" s="5" t="s">
        <v>354</v>
      </c>
      <c r="B19" t="s">
        <v>1593</v>
      </c>
      <c r="C19" t="s">
        <v>3743</v>
      </c>
      <c r="D19" t="s">
        <v>3382</v>
      </c>
      <c r="E19" t="s">
        <v>3709</v>
      </c>
      <c r="F19" t="s">
        <v>3744</v>
      </c>
    </row>
    <row r="20">
      <c r="A20" s="5" t="s">
        <v>354</v>
      </c>
      <c r="B20" t="s">
        <v>1597</v>
      </c>
      <c r="C20" t="s">
        <v>3745</v>
      </c>
      <c r="D20" t="s">
        <v>3746</v>
      </c>
      <c r="E20" t="s">
        <v>3747</v>
      </c>
      <c r="F20" t="s">
        <v>3748</v>
      </c>
    </row>
    <row r="21">
      <c r="A21" s="5" t="s">
        <v>354</v>
      </c>
      <c r="B21" t="s">
        <v>1601</v>
      </c>
      <c r="C21" t="s">
        <v>2970</v>
      </c>
      <c r="D21" t="s">
        <v>3538</v>
      </c>
      <c r="E21" t="s">
        <v>3258</v>
      </c>
      <c r="F21" t="s">
        <v>3749</v>
      </c>
    </row>
    <row r="22">
      <c r="A22" s="5" t="s">
        <v>354</v>
      </c>
      <c r="B22" t="s">
        <v>1606</v>
      </c>
      <c r="C22" t="s">
        <v>3750</v>
      </c>
      <c r="D22" t="s">
        <v>3541</v>
      </c>
      <c r="E22" t="s">
        <v>3340</v>
      </c>
      <c r="F22" t="s">
        <v>3751</v>
      </c>
    </row>
    <row r="23">
      <c r="A23" s="5" t="s">
        <v>354</v>
      </c>
      <c r="B23" t="s">
        <v>1611</v>
      </c>
      <c r="C23" t="s">
        <v>2973</v>
      </c>
      <c r="D23" t="s">
        <v>2969</v>
      </c>
      <c r="E23" t="s">
        <v>1050</v>
      </c>
      <c r="F23" t="s">
        <v>3752</v>
      </c>
    </row>
    <row r="24">
      <c r="A24" s="5" t="s">
        <v>354</v>
      </c>
      <c r="B24" t="s">
        <v>1616</v>
      </c>
      <c r="C24" t="s">
        <v>1056</v>
      </c>
      <c r="D24" t="s">
        <v>3166</v>
      </c>
      <c r="E24" t="s">
        <v>3177</v>
      </c>
      <c r="F24" t="s">
        <v>3753</v>
      </c>
    </row>
    <row r="25">
      <c r="A25" s="5" t="s">
        <v>354</v>
      </c>
      <c r="B25" t="s">
        <v>1621</v>
      </c>
      <c r="C25" t="s">
        <v>3375</v>
      </c>
      <c r="D25" t="s">
        <v>3234</v>
      </c>
      <c r="E25" t="s">
        <v>3219</v>
      </c>
      <c r="F25" t="s">
        <v>3754</v>
      </c>
    </row>
    <row r="26">
      <c r="A26" s="5" t="s">
        <v>354</v>
      </c>
      <c r="B26" t="s">
        <v>1626</v>
      </c>
      <c r="C26" t="s">
        <v>3755</v>
      </c>
      <c r="D26" t="s">
        <v>3241</v>
      </c>
      <c r="E26" t="s">
        <v>2979</v>
      </c>
      <c r="F26" t="s">
        <v>3756</v>
      </c>
    </row>
    <row r="27">
      <c r="A27" s="5" t="s">
        <v>354</v>
      </c>
      <c r="B27" t="s">
        <v>1631</v>
      </c>
      <c r="C27" t="s">
        <v>3713</v>
      </c>
      <c r="D27" t="s">
        <v>3757</v>
      </c>
      <c r="E27" t="s">
        <v>3758</v>
      </c>
      <c r="F27" t="s">
        <v>3759</v>
      </c>
    </row>
    <row r="28">
      <c r="A28" s="5" t="s">
        <v>354</v>
      </c>
      <c r="B28" t="s">
        <v>1636</v>
      </c>
      <c r="C28" t="s">
        <v>3760</v>
      </c>
      <c r="D28" t="s">
        <v>3284</v>
      </c>
      <c r="E28" t="s">
        <v>3743</v>
      </c>
      <c r="F28" t="s">
        <v>3761</v>
      </c>
    </row>
    <row r="29">
      <c r="A29" s="5" t="s">
        <v>354</v>
      </c>
      <c r="B29" t="s">
        <v>1641</v>
      </c>
      <c r="C29" t="s">
        <v>3247</v>
      </c>
      <c r="D29" t="s">
        <v>3163</v>
      </c>
      <c r="E29" t="s">
        <v>3220</v>
      </c>
      <c r="F29" t="s">
        <v>3762</v>
      </c>
    </row>
    <row r="30">
      <c r="A30" s="5" t="s">
        <v>354</v>
      </c>
      <c r="B30" t="s">
        <v>1646</v>
      </c>
      <c r="C30" t="s">
        <v>3763</v>
      </c>
      <c r="D30" t="s">
        <v>3764</v>
      </c>
      <c r="E30" t="s">
        <v>3765</v>
      </c>
      <c r="F30" t="s">
        <v>3766</v>
      </c>
    </row>
    <row r="31">
      <c r="A31" s="5" t="s">
        <v>354</v>
      </c>
      <c r="B31" t="s">
        <v>1651</v>
      </c>
      <c r="C31" t="s">
        <v>3243</v>
      </c>
      <c r="D31" t="s">
        <v>3233</v>
      </c>
      <c r="E31" t="s">
        <v>3536</v>
      </c>
      <c r="F31" t="s">
        <v>3767</v>
      </c>
    </row>
    <row r="32">
      <c r="A32" s="5" t="s">
        <v>354</v>
      </c>
      <c r="B32" t="s">
        <v>1656</v>
      </c>
      <c r="C32" t="s">
        <v>3054</v>
      </c>
      <c r="D32" t="s">
        <v>3768</v>
      </c>
      <c r="E32" t="s">
        <v>3299</v>
      </c>
      <c r="F32" t="s">
        <v>3769</v>
      </c>
    </row>
    <row r="33">
      <c r="A33" s="5" t="s">
        <v>354</v>
      </c>
      <c r="B33" t="s">
        <v>1661</v>
      </c>
      <c r="C33" t="s">
        <v>3770</v>
      </c>
      <c r="D33" t="s">
        <v>3771</v>
      </c>
      <c r="E33" t="s">
        <v>3375</v>
      </c>
      <c r="F33" t="s">
        <v>3772</v>
      </c>
    </row>
    <row r="34">
      <c r="A34" s="5" t="s">
        <v>354</v>
      </c>
      <c r="B34" t="s">
        <v>1666</v>
      </c>
      <c r="C34" t="s">
        <v>3526</v>
      </c>
      <c r="D34" t="s">
        <v>3526</v>
      </c>
      <c r="E34" t="s">
        <v>3526</v>
      </c>
      <c r="F34" t="s">
        <v>354</v>
      </c>
    </row>
    <row r="35">
      <c r="A35" s="5" t="s">
        <v>354</v>
      </c>
      <c r="B35" t="s">
        <v>1671</v>
      </c>
      <c r="C35" t="s">
        <v>3163</v>
      </c>
      <c r="D35" t="s">
        <v>3267</v>
      </c>
      <c r="E35" t="s">
        <v>3157</v>
      </c>
      <c r="F35" t="s">
        <v>3734</v>
      </c>
    </row>
    <row r="36">
      <c r="A36" s="5" t="s">
        <v>354</v>
      </c>
      <c r="B36" t="s">
        <v>1676</v>
      </c>
      <c r="C36" t="s">
        <v>3211</v>
      </c>
      <c r="D36" t="s">
        <v>3211</v>
      </c>
      <c r="E36" t="s">
        <v>3158</v>
      </c>
      <c r="F36" t="s">
        <v>3549</v>
      </c>
    </row>
    <row r="37">
      <c r="A37" s="5" t="s">
        <v>354</v>
      </c>
      <c r="B37" t="s">
        <v>1677</v>
      </c>
      <c r="C37" t="s">
        <v>3340</v>
      </c>
      <c r="D37" t="s">
        <v>3162</v>
      </c>
      <c r="E37" t="s">
        <v>3247</v>
      </c>
      <c r="F37" t="s">
        <v>3773</v>
      </c>
    </row>
    <row r="38">
      <c r="A38" s="5" t="s">
        <v>354</v>
      </c>
      <c r="B38" t="s">
        <v>1682</v>
      </c>
      <c r="C38" t="s">
        <v>3774</v>
      </c>
      <c r="D38" t="s">
        <v>3775</v>
      </c>
      <c r="E38" t="s">
        <v>3285</v>
      </c>
      <c r="F38" t="s">
        <v>3776</v>
      </c>
    </row>
    <row r="39">
      <c r="A39" s="5" t="s">
        <v>354</v>
      </c>
      <c r="B39" t="s">
        <v>1687</v>
      </c>
      <c r="C39" t="s">
        <v>3777</v>
      </c>
      <c r="D39" t="s">
        <v>2978</v>
      </c>
      <c r="E39" t="s">
        <v>3778</v>
      </c>
      <c r="F39" t="s">
        <v>3779</v>
      </c>
    </row>
    <row r="40">
      <c r="A40" s="5" t="s">
        <v>354</v>
      </c>
      <c r="B40" t="s">
        <v>1692</v>
      </c>
      <c r="C40" t="s">
        <v>2974</v>
      </c>
      <c r="D40" t="s">
        <v>3340</v>
      </c>
      <c r="E40" t="s">
        <v>1051</v>
      </c>
      <c r="F40" t="s">
        <v>3780</v>
      </c>
    </row>
    <row r="41">
      <c r="A41" s="5" t="s">
        <v>354</v>
      </c>
      <c r="B41" t="s">
        <v>1697</v>
      </c>
      <c r="C41" t="s">
        <v>3781</v>
      </c>
      <c r="D41" t="s">
        <v>3782</v>
      </c>
      <c r="E41" t="s">
        <v>3256</v>
      </c>
      <c r="F41" t="s">
        <v>3783</v>
      </c>
    </row>
    <row r="42">
      <c r="A42" s="5" t="s">
        <v>354</v>
      </c>
      <c r="B42" t="s">
        <v>1702</v>
      </c>
      <c r="C42" t="s">
        <v>3720</v>
      </c>
      <c r="D42" t="s">
        <v>3353</v>
      </c>
      <c r="E42" t="s">
        <v>3784</v>
      </c>
      <c r="F42" t="s">
        <v>3785</v>
      </c>
    </row>
    <row r="43">
      <c r="A43" s="5" t="s">
        <v>354</v>
      </c>
      <c r="B43" t="s">
        <v>1707</v>
      </c>
      <c r="C43" t="s">
        <v>1053</v>
      </c>
      <c r="D43" t="s">
        <v>1054</v>
      </c>
      <c r="E43" t="s">
        <v>3163</v>
      </c>
      <c r="F43" t="s">
        <v>3786</v>
      </c>
    </row>
    <row r="44">
      <c r="A44" s="5" t="s">
        <v>354</v>
      </c>
      <c r="B44" t="s">
        <v>1712</v>
      </c>
      <c r="C44" t="s">
        <v>2979</v>
      </c>
      <c r="D44" t="s">
        <v>3717</v>
      </c>
      <c r="E44" t="s">
        <v>1051</v>
      </c>
      <c r="F44" t="s">
        <v>2993</v>
      </c>
    </row>
    <row r="45">
      <c r="A45" s="5" t="s">
        <v>354</v>
      </c>
      <c r="B45" t="s">
        <v>1717</v>
      </c>
      <c r="C45" t="s">
        <v>3778</v>
      </c>
      <c r="D45" t="s">
        <v>3234</v>
      </c>
      <c r="E45" t="s">
        <v>2995</v>
      </c>
      <c r="F45" t="s">
        <v>3787</v>
      </c>
    </row>
    <row r="46">
      <c r="A46" s="5" t="s">
        <v>354</v>
      </c>
      <c r="B46" t="s">
        <v>1722</v>
      </c>
      <c r="C46" t="s">
        <v>3172</v>
      </c>
      <c r="D46" t="s">
        <v>3788</v>
      </c>
      <c r="E46" t="s">
        <v>1036</v>
      </c>
      <c r="F46" t="s">
        <v>3789</v>
      </c>
    </row>
    <row r="47">
      <c r="A47" s="5" t="s">
        <v>354</v>
      </c>
      <c r="B47" t="s">
        <v>1727</v>
      </c>
      <c r="C47" t="s">
        <v>3790</v>
      </c>
      <c r="D47" t="s">
        <v>3791</v>
      </c>
      <c r="E47" t="s">
        <v>3792</v>
      </c>
      <c r="F47" t="s">
        <v>3793</v>
      </c>
    </row>
    <row r="49">
      <c r="A49" t="s">
        <v>371</v>
      </c>
    </row>
    <row r="50">
      <c r="A50" t="s">
        <v>2958</v>
      </c>
    </row>
    <row r="51">
      <c r="A51" t="s">
        <v>2959</v>
      </c>
    </row>
    <row r="52">
      <c r="A52" t="s">
        <v>2960</v>
      </c>
    </row>
    <row r="53">
      <c r="A53" t="s">
        <v>3794</v>
      </c>
    </row>
    <row r="54">
      <c r="A54" t="s">
        <v>354</v>
      </c>
    </row>
    <row r="55">
      <c r="A55" t="s">
        <v>376</v>
      </c>
    </row>
    <row r="56">
      <c r="A56" t="s">
        <v>1733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55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165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2987</v>
      </c>
      <c r="D4" s="2" t="s">
        <v>2988</v>
      </c>
      <c r="E4" s="2" t="s">
        <v>2989</v>
      </c>
      <c r="F4" s="2" t="s">
        <v>2990</v>
      </c>
    </row>
    <row r="5">
      <c r="A5" s="5" t="s">
        <v>354</v>
      </c>
      <c r="B5" t="s">
        <v>3156</v>
      </c>
      <c r="C5" t="s">
        <v>3526</v>
      </c>
      <c r="D5" t="s">
        <v>3526</v>
      </c>
      <c r="E5" t="s">
        <v>3526</v>
      </c>
      <c r="F5" t="s">
        <v>354</v>
      </c>
    </row>
    <row r="6">
      <c r="A6" s="5" t="s">
        <v>354</v>
      </c>
      <c r="B6" t="s">
        <v>3160</v>
      </c>
      <c r="C6" t="s">
        <v>3526</v>
      </c>
      <c r="D6" t="s">
        <v>3526</v>
      </c>
      <c r="E6" t="s">
        <v>3526</v>
      </c>
      <c r="F6" t="s">
        <v>354</v>
      </c>
    </row>
    <row r="7">
      <c r="A7" s="5" t="s">
        <v>354</v>
      </c>
      <c r="B7" t="s">
        <v>3165</v>
      </c>
      <c r="C7" t="s">
        <v>3526</v>
      </c>
      <c r="D7" t="s">
        <v>3526</v>
      </c>
      <c r="E7" t="s">
        <v>3526</v>
      </c>
      <c r="F7" t="s">
        <v>354</v>
      </c>
    </row>
    <row r="8">
      <c r="A8" s="5" t="s">
        <v>354</v>
      </c>
      <c r="B8" t="s">
        <v>3170</v>
      </c>
      <c r="C8" t="s">
        <v>3180</v>
      </c>
      <c r="D8" t="s">
        <v>3526</v>
      </c>
      <c r="E8" t="s">
        <v>3526</v>
      </c>
      <c r="F8" t="s">
        <v>354</v>
      </c>
    </row>
    <row r="9">
      <c r="A9" s="5" t="s">
        <v>354</v>
      </c>
      <c r="B9" t="s">
        <v>3174</v>
      </c>
      <c r="C9" t="s">
        <v>3526</v>
      </c>
      <c r="D9" t="s">
        <v>3526</v>
      </c>
      <c r="E9" t="s">
        <v>3526</v>
      </c>
      <c r="F9" t="s">
        <v>354</v>
      </c>
    </row>
    <row r="10">
      <c r="A10" s="5" t="s">
        <v>354</v>
      </c>
      <c r="B10" t="s">
        <v>3179</v>
      </c>
      <c r="C10" t="s">
        <v>3526</v>
      </c>
      <c r="D10" t="s">
        <v>3526</v>
      </c>
      <c r="E10" t="s">
        <v>3526</v>
      </c>
      <c r="F10" t="s">
        <v>354</v>
      </c>
    </row>
    <row r="11">
      <c r="A11" s="5" t="s">
        <v>354</v>
      </c>
      <c r="B11" t="s">
        <v>3181</v>
      </c>
      <c r="C11" t="s">
        <v>3526</v>
      </c>
      <c r="D11" t="s">
        <v>3526</v>
      </c>
      <c r="E11" t="s">
        <v>3526</v>
      </c>
      <c r="F11" t="s">
        <v>354</v>
      </c>
    </row>
    <row r="12">
      <c r="A12" s="5" t="s">
        <v>354</v>
      </c>
      <c r="B12" t="s">
        <v>3186</v>
      </c>
      <c r="C12" t="s">
        <v>3526</v>
      </c>
      <c r="D12" t="s">
        <v>3526</v>
      </c>
      <c r="E12" t="s">
        <v>3526</v>
      </c>
      <c r="F12" t="s">
        <v>354</v>
      </c>
    </row>
    <row r="13">
      <c r="A13" s="5" t="s">
        <v>354</v>
      </c>
      <c r="B13" t="s">
        <v>3188</v>
      </c>
      <c r="C13" t="s">
        <v>3526</v>
      </c>
      <c r="D13" t="s">
        <v>3526</v>
      </c>
      <c r="E13" t="s">
        <v>3526</v>
      </c>
      <c r="F13" t="s">
        <v>354</v>
      </c>
    </row>
    <row r="14">
      <c r="A14" s="5" t="s">
        <v>354</v>
      </c>
      <c r="B14" t="s">
        <v>3193</v>
      </c>
      <c r="C14" t="s">
        <v>3177</v>
      </c>
      <c r="D14" t="s">
        <v>3177</v>
      </c>
      <c r="E14" t="s">
        <v>3187</v>
      </c>
      <c r="F14" t="s">
        <v>3706</v>
      </c>
    </row>
    <row r="15">
      <c r="A15" s="5" t="s">
        <v>354</v>
      </c>
      <c r="B15" t="s">
        <v>3197</v>
      </c>
      <c r="C15" t="s">
        <v>3180</v>
      </c>
      <c r="D15" t="s">
        <v>3180</v>
      </c>
      <c r="E15" t="s">
        <v>3180</v>
      </c>
      <c r="F15" t="s">
        <v>395</v>
      </c>
    </row>
    <row r="16">
      <c r="A16" s="5" t="s">
        <v>354</v>
      </c>
      <c r="B16" t="s">
        <v>3202</v>
      </c>
      <c r="C16" t="s">
        <v>3526</v>
      </c>
      <c r="D16" t="s">
        <v>3526</v>
      </c>
      <c r="E16" t="s">
        <v>3526</v>
      </c>
      <c r="F16" t="s">
        <v>354</v>
      </c>
    </row>
    <row r="17">
      <c r="A17" s="5" t="s">
        <v>354</v>
      </c>
      <c r="B17" t="s">
        <v>3206</v>
      </c>
      <c r="C17" t="s">
        <v>3526</v>
      </c>
      <c r="D17" t="s">
        <v>3526</v>
      </c>
      <c r="E17" t="s">
        <v>3526</v>
      </c>
      <c r="F17" t="s">
        <v>354</v>
      </c>
    </row>
    <row r="18">
      <c r="A18" s="5" t="s">
        <v>354</v>
      </c>
      <c r="B18" t="s">
        <v>3209</v>
      </c>
      <c r="C18" t="s">
        <v>3526</v>
      </c>
      <c r="D18" t="s">
        <v>3526</v>
      </c>
      <c r="E18" t="s">
        <v>3526</v>
      </c>
      <c r="F18" t="s">
        <v>354</v>
      </c>
    </row>
    <row r="19">
      <c r="A19" s="5" t="s">
        <v>354</v>
      </c>
      <c r="B19" t="s">
        <v>3214</v>
      </c>
      <c r="C19" t="s">
        <v>3526</v>
      </c>
      <c r="D19" t="s">
        <v>3526</v>
      </c>
      <c r="E19" t="s">
        <v>3526</v>
      </c>
      <c r="F19" t="s">
        <v>354</v>
      </c>
    </row>
    <row r="20">
      <c r="A20" s="5" t="s">
        <v>354</v>
      </c>
      <c r="B20" t="s">
        <v>3218</v>
      </c>
      <c r="C20" t="s">
        <v>3526</v>
      </c>
      <c r="D20" t="s">
        <v>3526</v>
      </c>
      <c r="E20" t="s">
        <v>3526</v>
      </c>
      <c r="F20" t="s">
        <v>354</v>
      </c>
    </row>
    <row r="21">
      <c r="A21" s="5" t="s">
        <v>354</v>
      </c>
      <c r="B21" t="s">
        <v>3222</v>
      </c>
      <c r="C21" t="s">
        <v>3526</v>
      </c>
      <c r="D21" t="s">
        <v>3526</v>
      </c>
      <c r="E21" t="s">
        <v>3526</v>
      </c>
      <c r="F21" t="s">
        <v>354</v>
      </c>
    </row>
    <row r="22">
      <c r="A22" s="5" t="s">
        <v>354</v>
      </c>
      <c r="B22" t="s">
        <v>3224</v>
      </c>
      <c r="C22" t="s">
        <v>3526</v>
      </c>
      <c r="D22" t="s">
        <v>3526</v>
      </c>
      <c r="E22" t="s">
        <v>3526</v>
      </c>
      <c r="F22" t="s">
        <v>354</v>
      </c>
    </row>
    <row r="23">
      <c r="A23" s="5" t="s">
        <v>354</v>
      </c>
      <c r="B23" t="s">
        <v>3225</v>
      </c>
      <c r="C23" t="s">
        <v>3526</v>
      </c>
      <c r="D23" t="s">
        <v>3526</v>
      </c>
      <c r="E23" t="s">
        <v>3526</v>
      </c>
      <c r="F23" t="s">
        <v>354</v>
      </c>
    </row>
    <row r="24">
      <c r="A24" s="5" t="s">
        <v>354</v>
      </c>
      <c r="B24" t="s">
        <v>3227</v>
      </c>
      <c r="C24" t="s">
        <v>3526</v>
      </c>
      <c r="D24" t="s">
        <v>3526</v>
      </c>
      <c r="E24" t="s">
        <v>3526</v>
      </c>
      <c r="F24" t="s">
        <v>354</v>
      </c>
    </row>
    <row r="25">
      <c r="A25" s="5" t="s">
        <v>354</v>
      </c>
      <c r="B25" t="s">
        <v>3230</v>
      </c>
      <c r="C25" t="s">
        <v>3526</v>
      </c>
      <c r="D25" t="s">
        <v>3526</v>
      </c>
      <c r="E25" t="s">
        <v>3526</v>
      </c>
      <c r="F25" t="s">
        <v>354</v>
      </c>
    </row>
    <row r="26">
      <c r="A26" s="5" t="s">
        <v>354</v>
      </c>
      <c r="B26" t="s">
        <v>3232</v>
      </c>
      <c r="C26" t="s">
        <v>3526</v>
      </c>
      <c r="D26" t="s">
        <v>3526</v>
      </c>
      <c r="E26" t="s">
        <v>3526</v>
      </c>
      <c r="F26" t="s">
        <v>354</v>
      </c>
    </row>
    <row r="27">
      <c r="A27" s="5" t="s">
        <v>354</v>
      </c>
      <c r="B27" t="s">
        <v>3236</v>
      </c>
      <c r="C27" t="s">
        <v>3526</v>
      </c>
      <c r="D27" t="s">
        <v>3526</v>
      </c>
      <c r="E27" t="s">
        <v>3526</v>
      </c>
      <c r="F27" t="s">
        <v>354</v>
      </c>
    </row>
    <row r="28">
      <c r="A28" s="5" t="s">
        <v>354</v>
      </c>
      <c r="B28" t="s">
        <v>3238</v>
      </c>
      <c r="C28" t="s">
        <v>3526</v>
      </c>
      <c r="D28" t="s">
        <v>3526</v>
      </c>
      <c r="E28" t="s">
        <v>3526</v>
      </c>
      <c r="F28" t="s">
        <v>354</v>
      </c>
    </row>
    <row r="29">
      <c r="A29" s="5" t="s">
        <v>354</v>
      </c>
      <c r="B29" t="s">
        <v>3240</v>
      </c>
      <c r="C29" t="s">
        <v>3526</v>
      </c>
      <c r="D29" t="s">
        <v>3526</v>
      </c>
      <c r="E29" t="s">
        <v>3526</v>
      </c>
      <c r="F29" t="s">
        <v>354</v>
      </c>
    </row>
    <row r="30">
      <c r="A30" s="5" t="s">
        <v>354</v>
      </c>
      <c r="B30" t="s">
        <v>3245</v>
      </c>
      <c r="C30" t="s">
        <v>3526</v>
      </c>
      <c r="D30" t="s">
        <v>3526</v>
      </c>
      <c r="E30" t="s">
        <v>3526</v>
      </c>
      <c r="F30" t="s">
        <v>354</v>
      </c>
    </row>
    <row r="31">
      <c r="A31" s="5" t="s">
        <v>354</v>
      </c>
      <c r="B31" t="s">
        <v>3246</v>
      </c>
      <c r="C31" t="s">
        <v>3180</v>
      </c>
      <c r="D31" t="s">
        <v>3180</v>
      </c>
      <c r="E31" t="s">
        <v>3526</v>
      </c>
      <c r="F31" t="s">
        <v>3527</v>
      </c>
    </row>
    <row r="32">
      <c r="A32" s="5" t="s">
        <v>354</v>
      </c>
      <c r="B32" t="s">
        <v>3249</v>
      </c>
      <c r="C32" t="s">
        <v>3526</v>
      </c>
      <c r="D32" t="s">
        <v>3526</v>
      </c>
      <c r="E32" t="s">
        <v>3526</v>
      </c>
      <c r="F32" t="s">
        <v>354</v>
      </c>
    </row>
    <row r="33">
      <c r="A33" s="5" t="s">
        <v>354</v>
      </c>
      <c r="B33" t="s">
        <v>3251</v>
      </c>
      <c r="C33" t="s">
        <v>3526</v>
      </c>
      <c r="D33" t="s">
        <v>3526</v>
      </c>
      <c r="E33" t="s">
        <v>3526</v>
      </c>
      <c r="F33" t="s">
        <v>354</v>
      </c>
    </row>
    <row r="34">
      <c r="A34" s="5" t="s">
        <v>354</v>
      </c>
      <c r="B34" t="s">
        <v>3255</v>
      </c>
      <c r="C34" t="s">
        <v>3526</v>
      </c>
      <c r="D34" t="s">
        <v>3526</v>
      </c>
      <c r="E34" t="s">
        <v>3526</v>
      </c>
      <c r="F34" t="s">
        <v>354</v>
      </c>
    </row>
    <row r="35">
      <c r="A35" s="5" t="s">
        <v>354</v>
      </c>
      <c r="B35" t="s">
        <v>3259</v>
      </c>
      <c r="C35" t="s">
        <v>3526</v>
      </c>
      <c r="D35" t="s">
        <v>3526</v>
      </c>
      <c r="E35" t="s">
        <v>3526</v>
      </c>
      <c r="F35" t="s">
        <v>354</v>
      </c>
    </row>
    <row r="36">
      <c r="A36" s="5" t="s">
        <v>354</v>
      </c>
      <c r="B36" t="s">
        <v>3261</v>
      </c>
      <c r="C36" t="s">
        <v>3526</v>
      </c>
      <c r="D36" t="s">
        <v>3526</v>
      </c>
      <c r="E36" t="s">
        <v>3526</v>
      </c>
      <c r="F36" t="s">
        <v>354</v>
      </c>
    </row>
    <row r="37">
      <c r="A37" s="5" t="s">
        <v>354</v>
      </c>
      <c r="B37" t="s">
        <v>3264</v>
      </c>
      <c r="C37" t="s">
        <v>3526</v>
      </c>
      <c r="D37" t="s">
        <v>3526</v>
      </c>
      <c r="E37" t="s">
        <v>3526</v>
      </c>
      <c r="F37" t="s">
        <v>354</v>
      </c>
    </row>
    <row r="38">
      <c r="A38" s="5" t="s">
        <v>354</v>
      </c>
      <c r="B38" t="s">
        <v>3269</v>
      </c>
      <c r="C38" t="s">
        <v>3526</v>
      </c>
      <c r="D38" t="s">
        <v>3526</v>
      </c>
      <c r="E38" t="s">
        <v>3526</v>
      </c>
      <c r="F38" t="s">
        <v>354</v>
      </c>
    </row>
    <row r="39">
      <c r="A39" s="5" t="s">
        <v>354</v>
      </c>
      <c r="B39" t="s">
        <v>3271</v>
      </c>
      <c r="C39" t="s">
        <v>3526</v>
      </c>
      <c r="D39" t="s">
        <v>3526</v>
      </c>
      <c r="E39" t="s">
        <v>3526</v>
      </c>
      <c r="F39" t="s">
        <v>354</v>
      </c>
    </row>
    <row r="40">
      <c r="A40" s="5" t="s">
        <v>354</v>
      </c>
      <c r="B40" t="s">
        <v>3272</v>
      </c>
      <c r="C40" t="s">
        <v>3526</v>
      </c>
      <c r="D40" t="s">
        <v>3526</v>
      </c>
      <c r="E40" t="s">
        <v>3526</v>
      </c>
      <c r="F40" t="s">
        <v>354</v>
      </c>
    </row>
    <row r="41">
      <c r="A41" s="5" t="s">
        <v>354</v>
      </c>
      <c r="B41" t="s">
        <v>3277</v>
      </c>
      <c r="C41" t="s">
        <v>3526</v>
      </c>
      <c r="D41" t="s">
        <v>3526</v>
      </c>
      <c r="E41" t="s">
        <v>3526</v>
      </c>
      <c r="F41" t="s">
        <v>354</v>
      </c>
    </row>
    <row r="42">
      <c r="A42" s="5" t="s">
        <v>354</v>
      </c>
      <c r="B42" t="s">
        <v>3279</v>
      </c>
      <c r="C42" t="s">
        <v>3526</v>
      </c>
      <c r="D42" t="s">
        <v>3526</v>
      </c>
      <c r="E42" t="s">
        <v>3526</v>
      </c>
      <c r="F42" t="s">
        <v>354</v>
      </c>
    </row>
    <row r="43">
      <c r="A43" s="5" t="s">
        <v>354</v>
      </c>
      <c r="B43" t="s">
        <v>3283</v>
      </c>
      <c r="C43" t="s">
        <v>3526</v>
      </c>
      <c r="D43" t="s">
        <v>3526</v>
      </c>
      <c r="E43" t="s">
        <v>3526</v>
      </c>
      <c r="F43" t="s">
        <v>354</v>
      </c>
    </row>
    <row r="44">
      <c r="A44" s="5" t="s">
        <v>354</v>
      </c>
      <c r="B44" t="s">
        <v>3287</v>
      </c>
      <c r="C44" t="s">
        <v>3526</v>
      </c>
      <c r="D44" t="s">
        <v>3526</v>
      </c>
      <c r="E44" t="s">
        <v>3526</v>
      </c>
      <c r="F44" t="s">
        <v>354</v>
      </c>
    </row>
    <row r="45">
      <c r="A45" s="5" t="s">
        <v>354</v>
      </c>
      <c r="B45" t="s">
        <v>3289</v>
      </c>
      <c r="C45" t="s">
        <v>3526</v>
      </c>
      <c r="D45" t="s">
        <v>3526</v>
      </c>
      <c r="E45" t="s">
        <v>3526</v>
      </c>
      <c r="F45" t="s">
        <v>354</v>
      </c>
    </row>
    <row r="46">
      <c r="A46" s="5" t="s">
        <v>354</v>
      </c>
      <c r="B46" t="s">
        <v>3293</v>
      </c>
      <c r="C46" t="s">
        <v>3526</v>
      </c>
      <c r="D46" t="s">
        <v>3526</v>
      </c>
      <c r="E46" t="s">
        <v>3526</v>
      </c>
      <c r="F46" t="s">
        <v>354</v>
      </c>
    </row>
    <row r="47">
      <c r="A47" s="5" t="s">
        <v>354</v>
      </c>
      <c r="B47" t="s">
        <v>3296</v>
      </c>
      <c r="C47" t="s">
        <v>3526</v>
      </c>
      <c r="D47" t="s">
        <v>3526</v>
      </c>
      <c r="E47" t="s">
        <v>3526</v>
      </c>
      <c r="F47" t="s">
        <v>354</v>
      </c>
    </row>
    <row r="48">
      <c r="A48" s="5" t="s">
        <v>354</v>
      </c>
      <c r="B48" t="s">
        <v>3298</v>
      </c>
      <c r="C48" t="s">
        <v>3526</v>
      </c>
      <c r="D48" t="s">
        <v>3526</v>
      </c>
      <c r="E48" t="s">
        <v>3526</v>
      </c>
      <c r="F48" t="s">
        <v>354</v>
      </c>
    </row>
    <row r="49">
      <c r="A49" s="5" t="s">
        <v>354</v>
      </c>
      <c r="B49" t="s">
        <v>3303</v>
      </c>
      <c r="C49" t="s">
        <v>3526</v>
      </c>
      <c r="D49" t="s">
        <v>3526</v>
      </c>
      <c r="E49" t="s">
        <v>3526</v>
      </c>
      <c r="F49" t="s">
        <v>354</v>
      </c>
    </row>
    <row r="50">
      <c r="A50" s="5" t="s">
        <v>354</v>
      </c>
      <c r="B50" t="s">
        <v>3305</v>
      </c>
      <c r="C50" t="s">
        <v>3526</v>
      </c>
      <c r="D50" t="s">
        <v>3526</v>
      </c>
      <c r="E50" t="s">
        <v>3526</v>
      </c>
      <c r="F50" t="s">
        <v>354</v>
      </c>
    </row>
    <row r="51">
      <c r="A51" s="5" t="s">
        <v>354</v>
      </c>
      <c r="B51" t="s">
        <v>3307</v>
      </c>
      <c r="C51" t="s">
        <v>3180</v>
      </c>
      <c r="D51" t="s">
        <v>3180</v>
      </c>
      <c r="E51" t="s">
        <v>3180</v>
      </c>
      <c r="F51" t="s">
        <v>395</v>
      </c>
    </row>
    <row r="52">
      <c r="A52" s="5" t="s">
        <v>354</v>
      </c>
      <c r="B52" t="s">
        <v>3308</v>
      </c>
      <c r="C52" t="s">
        <v>3526</v>
      </c>
      <c r="D52" t="s">
        <v>3526</v>
      </c>
      <c r="E52" t="s">
        <v>3526</v>
      </c>
      <c r="F52" t="s">
        <v>354</v>
      </c>
    </row>
    <row r="53">
      <c r="A53" s="5" t="s">
        <v>354</v>
      </c>
      <c r="B53" t="s">
        <v>3310</v>
      </c>
      <c r="C53" t="s">
        <v>3526</v>
      </c>
      <c r="D53" t="s">
        <v>3526</v>
      </c>
      <c r="E53" t="s">
        <v>3526</v>
      </c>
      <c r="F53" t="s">
        <v>354</v>
      </c>
    </row>
    <row r="54">
      <c r="A54" s="5" t="s">
        <v>354</v>
      </c>
      <c r="B54" t="s">
        <v>3311</v>
      </c>
      <c r="C54" t="s">
        <v>3526</v>
      </c>
      <c r="D54" t="s">
        <v>3526</v>
      </c>
      <c r="E54" t="s">
        <v>3526</v>
      </c>
      <c r="F54" t="s">
        <v>354</v>
      </c>
    </row>
    <row r="55">
      <c r="A55" s="5" t="s">
        <v>354</v>
      </c>
      <c r="B55" t="s">
        <v>3312</v>
      </c>
      <c r="C55" t="s">
        <v>3526</v>
      </c>
      <c r="D55" t="s">
        <v>3526</v>
      </c>
      <c r="E55" t="s">
        <v>3526</v>
      </c>
      <c r="F55" t="s">
        <v>354</v>
      </c>
    </row>
    <row r="56">
      <c r="A56" s="5" t="s">
        <v>354</v>
      </c>
      <c r="B56" t="s">
        <v>3313</v>
      </c>
      <c r="C56" t="s">
        <v>3526</v>
      </c>
      <c r="D56" t="s">
        <v>3526</v>
      </c>
      <c r="E56" t="s">
        <v>3526</v>
      </c>
      <c r="F56" t="s">
        <v>354</v>
      </c>
    </row>
    <row r="57">
      <c r="A57" s="5" t="s">
        <v>354</v>
      </c>
      <c r="B57" t="s">
        <v>3315</v>
      </c>
      <c r="C57" t="s">
        <v>3526</v>
      </c>
      <c r="D57" t="s">
        <v>3526</v>
      </c>
      <c r="E57" t="s">
        <v>3526</v>
      </c>
      <c r="F57" t="s">
        <v>354</v>
      </c>
    </row>
    <row r="58">
      <c r="A58" s="5" t="s">
        <v>354</v>
      </c>
      <c r="B58" t="s">
        <v>3317</v>
      </c>
      <c r="C58" t="s">
        <v>3526</v>
      </c>
      <c r="D58" t="s">
        <v>3526</v>
      </c>
      <c r="E58" t="s">
        <v>3526</v>
      </c>
      <c r="F58" t="s">
        <v>354</v>
      </c>
    </row>
    <row r="59">
      <c r="A59" s="5" t="s">
        <v>354</v>
      </c>
      <c r="B59" t="s">
        <v>3322</v>
      </c>
      <c r="C59" t="s">
        <v>3526</v>
      </c>
      <c r="D59" t="s">
        <v>3526</v>
      </c>
      <c r="E59" t="s">
        <v>3526</v>
      </c>
      <c r="F59" t="s">
        <v>354</v>
      </c>
    </row>
    <row r="60">
      <c r="A60" s="5" t="s">
        <v>354</v>
      </c>
      <c r="B60" t="s">
        <v>3324</v>
      </c>
      <c r="C60" t="s">
        <v>3526</v>
      </c>
      <c r="D60" t="s">
        <v>3526</v>
      </c>
      <c r="E60" t="s">
        <v>3526</v>
      </c>
      <c r="F60" t="s">
        <v>354</v>
      </c>
    </row>
    <row r="61">
      <c r="A61" s="5" t="s">
        <v>354</v>
      </c>
      <c r="B61" t="s">
        <v>3325</v>
      </c>
      <c r="C61" t="s">
        <v>3526</v>
      </c>
      <c r="D61" t="s">
        <v>3526</v>
      </c>
      <c r="E61" t="s">
        <v>3526</v>
      </c>
      <c r="F61" t="s">
        <v>354</v>
      </c>
    </row>
    <row r="62">
      <c r="A62" s="5" t="s">
        <v>354</v>
      </c>
      <c r="B62" t="s">
        <v>3328</v>
      </c>
      <c r="C62" t="s">
        <v>3187</v>
      </c>
      <c r="D62" t="s">
        <v>3187</v>
      </c>
      <c r="E62" t="s">
        <v>3180</v>
      </c>
      <c r="F62" t="s">
        <v>395</v>
      </c>
    </row>
    <row r="63">
      <c r="A63" s="5" t="s">
        <v>354</v>
      </c>
      <c r="B63" t="s">
        <v>3331</v>
      </c>
      <c r="C63" t="s">
        <v>3526</v>
      </c>
      <c r="D63" t="s">
        <v>3526</v>
      </c>
      <c r="E63" t="s">
        <v>3526</v>
      </c>
      <c r="F63" t="s">
        <v>354</v>
      </c>
    </row>
    <row r="64">
      <c r="A64" s="5" t="s">
        <v>354</v>
      </c>
      <c r="B64" t="s">
        <v>3333</v>
      </c>
      <c r="C64" t="s">
        <v>3526</v>
      </c>
      <c r="D64" t="s">
        <v>3526</v>
      </c>
      <c r="E64" t="s">
        <v>3526</v>
      </c>
      <c r="F64" t="s">
        <v>354</v>
      </c>
    </row>
    <row r="65">
      <c r="A65" s="5" t="s">
        <v>354</v>
      </c>
      <c r="B65" t="s">
        <v>3335</v>
      </c>
      <c r="C65" t="s">
        <v>3526</v>
      </c>
      <c r="D65" t="s">
        <v>3526</v>
      </c>
      <c r="E65" t="s">
        <v>3526</v>
      </c>
      <c r="F65" t="s">
        <v>354</v>
      </c>
    </row>
    <row r="66">
      <c r="A66" s="5" t="s">
        <v>354</v>
      </c>
      <c r="B66" t="s">
        <v>3336</v>
      </c>
      <c r="C66" t="s">
        <v>3526</v>
      </c>
      <c r="D66" t="s">
        <v>3526</v>
      </c>
      <c r="E66" t="s">
        <v>3526</v>
      </c>
      <c r="F66" t="s">
        <v>354</v>
      </c>
    </row>
    <row r="67">
      <c r="A67" s="5" t="s">
        <v>354</v>
      </c>
      <c r="B67" t="s">
        <v>3339</v>
      </c>
      <c r="C67" t="s">
        <v>3526</v>
      </c>
      <c r="D67" t="s">
        <v>3526</v>
      </c>
      <c r="E67" t="s">
        <v>3526</v>
      </c>
      <c r="F67" t="s">
        <v>354</v>
      </c>
    </row>
    <row r="68">
      <c r="A68" s="5" t="s">
        <v>354</v>
      </c>
      <c r="B68" t="s">
        <v>3342</v>
      </c>
      <c r="C68" t="s">
        <v>3526</v>
      </c>
      <c r="D68" t="s">
        <v>3526</v>
      </c>
      <c r="E68" t="s">
        <v>3526</v>
      </c>
      <c r="F68" t="s">
        <v>354</v>
      </c>
    </row>
    <row r="69">
      <c r="A69" s="5" t="s">
        <v>354</v>
      </c>
      <c r="B69" t="s">
        <v>3344</v>
      </c>
      <c r="C69" t="s">
        <v>3526</v>
      </c>
      <c r="D69" t="s">
        <v>3526</v>
      </c>
      <c r="E69" t="s">
        <v>3526</v>
      </c>
      <c r="F69" t="s">
        <v>354</v>
      </c>
    </row>
    <row r="70">
      <c r="A70" s="5" t="s">
        <v>354</v>
      </c>
      <c r="B70" t="s">
        <v>3349</v>
      </c>
      <c r="C70" t="s">
        <v>3526</v>
      </c>
      <c r="D70" t="s">
        <v>3526</v>
      </c>
      <c r="E70" t="s">
        <v>3526</v>
      </c>
      <c r="F70" t="s">
        <v>354</v>
      </c>
    </row>
    <row r="71">
      <c r="A71" s="5" t="s">
        <v>354</v>
      </c>
      <c r="B71" t="s">
        <v>3350</v>
      </c>
      <c r="C71" t="s">
        <v>3526</v>
      </c>
      <c r="D71" t="s">
        <v>3526</v>
      </c>
      <c r="E71" t="s">
        <v>3526</v>
      </c>
      <c r="F71" t="s">
        <v>354</v>
      </c>
    </row>
    <row r="72">
      <c r="A72" s="5" t="s">
        <v>354</v>
      </c>
      <c r="B72" t="s">
        <v>3352</v>
      </c>
      <c r="C72" t="s">
        <v>3526</v>
      </c>
      <c r="D72" t="s">
        <v>3526</v>
      </c>
      <c r="E72" t="s">
        <v>3526</v>
      </c>
      <c r="F72" t="s">
        <v>354</v>
      </c>
    </row>
    <row r="73">
      <c r="A73" s="5" t="s">
        <v>354</v>
      </c>
      <c r="B73" t="s">
        <v>3356</v>
      </c>
      <c r="C73" t="s">
        <v>3526</v>
      </c>
      <c r="D73" t="s">
        <v>3526</v>
      </c>
      <c r="E73" t="s">
        <v>3526</v>
      </c>
      <c r="F73" t="s">
        <v>354</v>
      </c>
    </row>
    <row r="74">
      <c r="A74" s="5" t="s">
        <v>354</v>
      </c>
      <c r="B74" t="s">
        <v>3357</v>
      </c>
      <c r="C74" t="s">
        <v>3526</v>
      </c>
      <c r="D74" t="s">
        <v>3526</v>
      </c>
      <c r="E74" t="s">
        <v>3526</v>
      </c>
      <c r="F74" t="s">
        <v>354</v>
      </c>
    </row>
    <row r="75">
      <c r="A75" s="5" t="s">
        <v>354</v>
      </c>
      <c r="B75" t="s">
        <v>3361</v>
      </c>
      <c r="C75" t="s">
        <v>3526</v>
      </c>
      <c r="D75" t="s">
        <v>3526</v>
      </c>
      <c r="E75" t="s">
        <v>3526</v>
      </c>
      <c r="F75" t="s">
        <v>354</v>
      </c>
    </row>
    <row r="76">
      <c r="A76" s="5" t="s">
        <v>354</v>
      </c>
      <c r="B76" t="s">
        <v>3364</v>
      </c>
      <c r="C76" t="s">
        <v>3526</v>
      </c>
      <c r="D76" t="s">
        <v>3526</v>
      </c>
      <c r="E76" t="s">
        <v>3526</v>
      </c>
      <c r="F76" t="s">
        <v>354</v>
      </c>
    </row>
    <row r="77">
      <c r="A77" s="5" t="s">
        <v>354</v>
      </c>
      <c r="B77" t="s">
        <v>3365</v>
      </c>
      <c r="C77" t="s">
        <v>3526</v>
      </c>
      <c r="D77" t="s">
        <v>3526</v>
      </c>
      <c r="E77" t="s">
        <v>3526</v>
      </c>
      <c r="F77" t="s">
        <v>354</v>
      </c>
    </row>
    <row r="78">
      <c r="A78" s="5" t="s">
        <v>354</v>
      </c>
      <c r="B78" t="s">
        <v>3366</v>
      </c>
      <c r="C78" t="s">
        <v>3526</v>
      </c>
      <c r="D78" t="s">
        <v>3526</v>
      </c>
      <c r="E78" t="s">
        <v>3526</v>
      </c>
      <c r="F78" t="s">
        <v>354</v>
      </c>
    </row>
    <row r="79">
      <c r="A79" s="5" t="s">
        <v>354</v>
      </c>
      <c r="B79" t="s">
        <v>3368</v>
      </c>
      <c r="C79" t="s">
        <v>1037</v>
      </c>
      <c r="D79" t="s">
        <v>3157</v>
      </c>
      <c r="E79" t="s">
        <v>3211</v>
      </c>
      <c r="F79" t="s">
        <v>3237</v>
      </c>
    </row>
    <row r="81">
      <c r="A81" t="s">
        <v>371</v>
      </c>
    </row>
    <row r="82">
      <c r="A82" t="s">
        <v>2958</v>
      </c>
    </row>
    <row r="83">
      <c r="A83" t="s">
        <v>2959</v>
      </c>
    </row>
    <row r="84">
      <c r="A84" t="s">
        <v>2960</v>
      </c>
    </row>
    <row r="85">
      <c r="A85" t="s">
        <v>3795</v>
      </c>
    </row>
    <row r="86">
      <c r="A86" t="s">
        <v>354</v>
      </c>
    </row>
    <row r="87">
      <c r="A87" t="s">
        <v>376</v>
      </c>
    </row>
    <row r="88">
      <c r="A88" t="s">
        <v>1733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</cols>
  <sheetData>
    <row r="1">
      <c r="A1" s="4" t="s">
        <v>168</v>
      </c>
    </row>
    <row r="2">
      <c r="A2" s="3" t="str">
        <f>=HYPERLINK("#'INDEX'!A1", "Back to INDEX")</f>
      </c>
    </row>
    <row r="3">
      <c r="A3" s="2" t="s">
        <v>354</v>
      </c>
      <c r="B3" s="2" t="s">
        <v>354</v>
      </c>
      <c r="C3" s="2" t="s">
        <v>2987</v>
      </c>
      <c r="D3" s="2" t="s">
        <v>2987</v>
      </c>
      <c r="E3" s="2" t="s">
        <v>2988</v>
      </c>
      <c r="F3" s="2" t="s">
        <v>2988</v>
      </c>
      <c r="G3" s="2" t="s">
        <v>3796</v>
      </c>
      <c r="H3" s="2" t="s">
        <v>3796</v>
      </c>
    </row>
    <row r="4">
      <c r="A4" s="6" t="s">
        <v>354</v>
      </c>
      <c r="B4" s="6" t="s">
        <v>354</v>
      </c>
      <c r="C4" s="6" t="s">
        <v>3797</v>
      </c>
      <c r="D4" s="6" t="s">
        <v>3798</v>
      </c>
      <c r="E4" s="6" t="s">
        <v>3797</v>
      </c>
      <c r="F4" s="6" t="s">
        <v>3798</v>
      </c>
      <c r="G4" s="6" t="s">
        <v>3797</v>
      </c>
      <c r="H4" s="6" t="s">
        <v>3798</v>
      </c>
    </row>
    <row r="5">
      <c r="A5" s="5" t="s">
        <v>354</v>
      </c>
      <c r="B5" t="s">
        <v>384</v>
      </c>
      <c r="C5" t="s">
        <v>3799</v>
      </c>
      <c r="D5" t="s">
        <v>1326</v>
      </c>
      <c r="E5" t="s">
        <v>3800</v>
      </c>
      <c r="F5" t="s">
        <v>1326</v>
      </c>
      <c r="G5" t="s">
        <v>3801</v>
      </c>
      <c r="H5" t="s">
        <v>1254</v>
      </c>
    </row>
    <row r="6">
      <c r="A6" s="5" t="s">
        <v>354</v>
      </c>
      <c r="B6" t="s">
        <v>391</v>
      </c>
      <c r="C6" t="s">
        <v>3802</v>
      </c>
      <c r="D6" t="s">
        <v>969</v>
      </c>
      <c r="E6" t="s">
        <v>3803</v>
      </c>
      <c r="F6" t="s">
        <v>1024</v>
      </c>
      <c r="G6" t="s">
        <v>3804</v>
      </c>
      <c r="H6" t="s">
        <v>969</v>
      </c>
    </row>
    <row r="7">
      <c r="A7" s="5" t="s">
        <v>354</v>
      </c>
      <c r="B7" t="s">
        <v>396</v>
      </c>
      <c r="C7" t="s">
        <v>3805</v>
      </c>
      <c r="D7" t="s">
        <v>966</v>
      </c>
      <c r="E7" t="s">
        <v>3806</v>
      </c>
      <c r="F7" t="s">
        <v>811</v>
      </c>
      <c r="G7" t="s">
        <v>3807</v>
      </c>
      <c r="H7" t="s">
        <v>662</v>
      </c>
    </row>
    <row r="8">
      <c r="A8" s="5" t="s">
        <v>354</v>
      </c>
      <c r="B8" t="s">
        <v>403</v>
      </c>
      <c r="C8" t="s">
        <v>3808</v>
      </c>
      <c r="D8" t="s">
        <v>965</v>
      </c>
      <c r="E8" t="s">
        <v>3809</v>
      </c>
      <c r="F8" t="s">
        <v>1062</v>
      </c>
      <c r="G8" t="s">
        <v>3810</v>
      </c>
      <c r="H8" t="s">
        <v>1080</v>
      </c>
    </row>
    <row r="9">
      <c r="A9" s="5" t="s">
        <v>354</v>
      </c>
      <c r="B9" t="s">
        <v>410</v>
      </c>
      <c r="C9" t="s">
        <v>3811</v>
      </c>
      <c r="D9" t="s">
        <v>1059</v>
      </c>
      <c r="E9" t="s">
        <v>3812</v>
      </c>
      <c r="F9" t="s">
        <v>1059</v>
      </c>
      <c r="G9" t="s">
        <v>3563</v>
      </c>
      <c r="H9" t="s">
        <v>1059</v>
      </c>
    </row>
    <row r="10">
      <c r="A10" s="5" t="s">
        <v>354</v>
      </c>
      <c r="B10" t="s">
        <v>416</v>
      </c>
      <c r="C10" t="s">
        <v>3813</v>
      </c>
      <c r="D10" t="s">
        <v>1284</v>
      </c>
      <c r="E10" t="s">
        <v>3814</v>
      </c>
      <c r="F10" t="s">
        <v>2863</v>
      </c>
      <c r="G10" t="s">
        <v>3815</v>
      </c>
      <c r="H10" t="s">
        <v>1361</v>
      </c>
    </row>
    <row r="11">
      <c r="A11" s="5" t="s">
        <v>354</v>
      </c>
      <c r="B11" t="s">
        <v>423</v>
      </c>
      <c r="C11" t="s">
        <v>3816</v>
      </c>
      <c r="D11" t="s">
        <v>1060</v>
      </c>
      <c r="E11" t="s">
        <v>3817</v>
      </c>
      <c r="F11" t="s">
        <v>1062</v>
      </c>
      <c r="G11" t="s">
        <v>3093</v>
      </c>
      <c r="H11" t="s">
        <v>1026</v>
      </c>
    </row>
    <row r="12">
      <c r="A12" s="5" t="s">
        <v>354</v>
      </c>
      <c r="B12" t="s">
        <v>428</v>
      </c>
      <c r="C12" t="s">
        <v>3818</v>
      </c>
      <c r="D12" t="s">
        <v>1133</v>
      </c>
      <c r="E12" t="s">
        <v>3819</v>
      </c>
      <c r="F12" t="s">
        <v>1022</v>
      </c>
      <c r="G12" t="s">
        <v>3820</v>
      </c>
      <c r="H12" t="s">
        <v>1341</v>
      </c>
    </row>
    <row r="13">
      <c r="A13" s="5" t="s">
        <v>354</v>
      </c>
      <c r="B13" t="s">
        <v>433</v>
      </c>
      <c r="C13" t="s">
        <v>3821</v>
      </c>
      <c r="D13" t="s">
        <v>1117</v>
      </c>
      <c r="E13" t="s">
        <v>3746</v>
      </c>
      <c r="F13" t="s">
        <v>1117</v>
      </c>
      <c r="G13" t="s">
        <v>3822</v>
      </c>
      <c r="H13" t="s">
        <v>1117</v>
      </c>
    </row>
    <row r="14">
      <c r="A14" s="5" t="s">
        <v>354</v>
      </c>
      <c r="B14" t="s">
        <v>437</v>
      </c>
      <c r="C14" t="s">
        <v>3823</v>
      </c>
      <c r="D14" t="s">
        <v>1488</v>
      </c>
      <c r="E14" t="s">
        <v>3824</v>
      </c>
      <c r="F14" t="s">
        <v>1488</v>
      </c>
      <c r="G14" t="s">
        <v>3709</v>
      </c>
      <c r="H14" t="s">
        <v>1488</v>
      </c>
    </row>
    <row r="15">
      <c r="A15" s="5" t="s">
        <v>354</v>
      </c>
      <c r="B15" t="s">
        <v>441</v>
      </c>
      <c r="C15" t="s">
        <v>3825</v>
      </c>
      <c r="D15" t="s">
        <v>1488</v>
      </c>
      <c r="E15" t="s">
        <v>3433</v>
      </c>
      <c r="F15" t="s">
        <v>1488</v>
      </c>
      <c r="G15" t="s">
        <v>3731</v>
      </c>
      <c r="H15" t="s">
        <v>1117</v>
      </c>
    </row>
    <row r="16">
      <c r="A16" s="5" t="s">
        <v>354</v>
      </c>
      <c r="B16" t="s">
        <v>443</v>
      </c>
      <c r="C16" t="s">
        <v>3826</v>
      </c>
      <c r="D16" t="s">
        <v>1059</v>
      </c>
      <c r="E16" t="s">
        <v>3827</v>
      </c>
      <c r="F16" t="s">
        <v>1059</v>
      </c>
      <c r="G16" t="s">
        <v>3828</v>
      </c>
      <c r="H16" t="s">
        <v>1079</v>
      </c>
    </row>
    <row r="17">
      <c r="A17" s="5" t="s">
        <v>354</v>
      </c>
      <c r="B17" t="s">
        <v>448</v>
      </c>
      <c r="C17" t="s">
        <v>3829</v>
      </c>
      <c r="D17" t="s">
        <v>1103</v>
      </c>
      <c r="E17" t="s">
        <v>3830</v>
      </c>
      <c r="F17" t="s">
        <v>874</v>
      </c>
      <c r="G17" t="s">
        <v>3831</v>
      </c>
      <c r="H17" t="s">
        <v>1096</v>
      </c>
    </row>
    <row r="18">
      <c r="A18" s="5" t="s">
        <v>354</v>
      </c>
      <c r="B18" t="s">
        <v>453</v>
      </c>
      <c r="C18" t="s">
        <v>3832</v>
      </c>
      <c r="D18" t="s">
        <v>1179</v>
      </c>
      <c r="E18" t="s">
        <v>3833</v>
      </c>
      <c r="F18" t="s">
        <v>1267</v>
      </c>
      <c r="G18" t="s">
        <v>3834</v>
      </c>
      <c r="H18" t="s">
        <v>498</v>
      </c>
    </row>
    <row r="19">
      <c r="A19" s="5" t="s">
        <v>354</v>
      </c>
      <c r="B19" t="s">
        <v>459</v>
      </c>
      <c r="C19" t="s">
        <v>3835</v>
      </c>
      <c r="D19" t="s">
        <v>1166</v>
      </c>
      <c r="E19" t="s">
        <v>3836</v>
      </c>
      <c r="F19" t="s">
        <v>1166</v>
      </c>
      <c r="G19" t="s">
        <v>3837</v>
      </c>
      <c r="H19" t="s">
        <v>1426</v>
      </c>
    </row>
    <row r="20">
      <c r="A20" s="5" t="s">
        <v>354</v>
      </c>
      <c r="B20" t="s">
        <v>466</v>
      </c>
      <c r="C20" t="s">
        <v>3838</v>
      </c>
      <c r="D20" t="s">
        <v>621</v>
      </c>
      <c r="E20" t="s">
        <v>3839</v>
      </c>
      <c r="F20" t="s">
        <v>1072</v>
      </c>
      <c r="G20" t="s">
        <v>3840</v>
      </c>
      <c r="H20" t="s">
        <v>968</v>
      </c>
    </row>
    <row r="21">
      <c r="A21" s="5" t="s">
        <v>354</v>
      </c>
      <c r="B21" t="s">
        <v>470</v>
      </c>
      <c r="C21" t="s">
        <v>3841</v>
      </c>
      <c r="D21" t="s">
        <v>1076</v>
      </c>
      <c r="E21" t="s">
        <v>3842</v>
      </c>
      <c r="F21" t="s">
        <v>1146</v>
      </c>
      <c r="G21" t="s">
        <v>3843</v>
      </c>
      <c r="H21" t="s">
        <v>1071</v>
      </c>
    </row>
    <row r="22">
      <c r="A22" s="5" t="s">
        <v>354</v>
      </c>
      <c r="B22" t="s">
        <v>477</v>
      </c>
      <c r="C22" t="s">
        <v>3844</v>
      </c>
      <c r="D22" t="s">
        <v>1212</v>
      </c>
      <c r="E22" t="s">
        <v>3845</v>
      </c>
      <c r="F22" t="s">
        <v>1074</v>
      </c>
      <c r="G22" t="s">
        <v>3846</v>
      </c>
      <c r="H22" t="s">
        <v>1076</v>
      </c>
    </row>
    <row r="23">
      <c r="A23" s="5" t="s">
        <v>354</v>
      </c>
      <c r="B23" t="s">
        <v>481</v>
      </c>
      <c r="C23" t="s">
        <v>3847</v>
      </c>
      <c r="D23" t="s">
        <v>967</v>
      </c>
      <c r="E23" t="s">
        <v>3848</v>
      </c>
      <c r="F23" t="s">
        <v>814</v>
      </c>
      <c r="G23" t="s">
        <v>3849</v>
      </c>
      <c r="H23" t="s">
        <v>620</v>
      </c>
    </row>
    <row r="24">
      <c r="A24" s="5" t="s">
        <v>354</v>
      </c>
      <c r="B24" t="s">
        <v>486</v>
      </c>
      <c r="C24" t="s">
        <v>3850</v>
      </c>
      <c r="D24" t="s">
        <v>1077</v>
      </c>
      <c r="E24" t="s">
        <v>3851</v>
      </c>
      <c r="F24" t="s">
        <v>1077</v>
      </c>
      <c r="G24" t="s">
        <v>3852</v>
      </c>
      <c r="H24" t="s">
        <v>968</v>
      </c>
    </row>
    <row r="25">
      <c r="A25" s="5" t="s">
        <v>354</v>
      </c>
      <c r="B25" t="s">
        <v>491</v>
      </c>
      <c r="C25" t="s">
        <v>3300</v>
      </c>
      <c r="D25" t="s">
        <v>1130</v>
      </c>
      <c r="E25" t="s">
        <v>3853</v>
      </c>
      <c r="F25" t="s">
        <v>1130</v>
      </c>
      <c r="G25" t="s">
        <v>3262</v>
      </c>
      <c r="H25" t="s">
        <v>1505</v>
      </c>
    </row>
    <row r="26">
      <c r="A26" s="5" t="s">
        <v>354</v>
      </c>
      <c r="B26" t="s">
        <v>493</v>
      </c>
      <c r="C26" t="s">
        <v>3854</v>
      </c>
      <c r="D26" t="s">
        <v>440</v>
      </c>
      <c r="E26" t="s">
        <v>3855</v>
      </c>
      <c r="F26" t="s">
        <v>440</v>
      </c>
      <c r="G26" t="s">
        <v>3856</v>
      </c>
      <c r="H26" t="s">
        <v>440</v>
      </c>
    </row>
    <row r="28">
      <c r="A28" t="s">
        <v>371</v>
      </c>
    </row>
    <row r="29">
      <c r="A29" t="s">
        <v>2958</v>
      </c>
    </row>
    <row r="30">
      <c r="A30" t="s">
        <v>2959</v>
      </c>
    </row>
    <row r="31">
      <c r="A31" t="s">
        <v>2960</v>
      </c>
    </row>
    <row r="32">
      <c r="A32" t="s">
        <v>2961</v>
      </c>
    </row>
    <row r="33">
      <c r="A33" t="s">
        <v>354</v>
      </c>
    </row>
    <row r="34">
      <c r="A34" t="s">
        <v>376</v>
      </c>
    </row>
    <row r="35">
      <c r="A35" t="s">
        <v>506</v>
      </c>
    </row>
  </sheetData>
  <mergeCells count="4">
    <mergeCell ref="A3:B3"/>
    <mergeCell ref="E3:F3"/>
    <mergeCell ref="G3:H3"/>
    <mergeCell ref="C3:D3"/>
  </mergeCells>
  <pageMargins left="0.7" right="0.7" top="0.75" bottom="0.75" header="0.3" footer="0.3"/>
  <pageSetup paperSize="9" orientation="portrait" horizontalDpi="300" verticalDpi="300"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</cols>
  <sheetData>
    <row r="1">
      <c r="A1" s="4" t="s">
        <v>170</v>
      </c>
    </row>
    <row r="2">
      <c r="A2" s="3" t="str">
        <f>=HYPERLINK("#'INDEX'!A1", "Back to INDEX")</f>
      </c>
    </row>
    <row r="3">
      <c r="A3" s="2" t="s">
        <v>354</v>
      </c>
      <c r="B3" s="2" t="s">
        <v>354</v>
      </c>
      <c r="C3" s="2" t="s">
        <v>2987</v>
      </c>
      <c r="D3" s="2" t="s">
        <v>2987</v>
      </c>
      <c r="E3" s="2" t="s">
        <v>2988</v>
      </c>
      <c r="F3" s="2" t="s">
        <v>2988</v>
      </c>
      <c r="G3" s="2" t="s">
        <v>3796</v>
      </c>
      <c r="H3" s="2" t="s">
        <v>3796</v>
      </c>
    </row>
    <row r="4">
      <c r="A4" s="6" t="s">
        <v>354</v>
      </c>
      <c r="B4" s="6" t="s">
        <v>354</v>
      </c>
      <c r="C4" s="6" t="s">
        <v>3797</v>
      </c>
      <c r="D4" s="6" t="s">
        <v>3798</v>
      </c>
      <c r="E4" s="6" t="s">
        <v>3797</v>
      </c>
      <c r="F4" s="6" t="s">
        <v>3798</v>
      </c>
      <c r="G4" s="6" t="s">
        <v>3797</v>
      </c>
      <c r="H4" s="6" t="s">
        <v>3798</v>
      </c>
    </row>
    <row r="5">
      <c r="A5" s="5" t="s">
        <v>354</v>
      </c>
      <c r="B5" t="s">
        <v>384</v>
      </c>
      <c r="C5" t="s">
        <v>3857</v>
      </c>
      <c r="D5" t="s">
        <v>1121</v>
      </c>
      <c r="E5" t="s">
        <v>3858</v>
      </c>
      <c r="F5" t="s">
        <v>1146</v>
      </c>
      <c r="G5" t="s">
        <v>3431</v>
      </c>
      <c r="H5" t="s">
        <v>1021</v>
      </c>
    </row>
    <row r="6">
      <c r="A6" s="5" t="s">
        <v>354</v>
      </c>
      <c r="B6" t="s">
        <v>391</v>
      </c>
      <c r="C6" t="s">
        <v>3859</v>
      </c>
      <c r="D6" t="s">
        <v>1305</v>
      </c>
      <c r="E6" t="s">
        <v>3860</v>
      </c>
      <c r="F6" t="s">
        <v>1179</v>
      </c>
      <c r="G6" t="s">
        <v>3861</v>
      </c>
      <c r="H6" t="s">
        <v>1186</v>
      </c>
    </row>
    <row r="7">
      <c r="A7" s="5" t="s">
        <v>354</v>
      </c>
      <c r="B7" t="s">
        <v>396</v>
      </c>
      <c r="C7" t="s">
        <v>3862</v>
      </c>
      <c r="D7" t="s">
        <v>1291</v>
      </c>
      <c r="E7" t="s">
        <v>3863</v>
      </c>
      <c r="F7" t="s">
        <v>1291</v>
      </c>
      <c r="G7" t="s">
        <v>3864</v>
      </c>
      <c r="H7" t="s">
        <v>1073</v>
      </c>
    </row>
    <row r="8">
      <c r="A8" s="5" t="s">
        <v>354</v>
      </c>
      <c r="B8" t="s">
        <v>403</v>
      </c>
      <c r="C8" t="s">
        <v>3865</v>
      </c>
      <c r="D8" t="s">
        <v>1072</v>
      </c>
      <c r="E8" t="s">
        <v>3866</v>
      </c>
      <c r="F8" t="s">
        <v>1072</v>
      </c>
      <c r="G8" t="s">
        <v>3867</v>
      </c>
      <c r="H8" t="s">
        <v>1072</v>
      </c>
    </row>
    <row r="9">
      <c r="A9" s="5" t="s">
        <v>354</v>
      </c>
      <c r="B9" t="s">
        <v>410</v>
      </c>
      <c r="C9" t="s">
        <v>3596</v>
      </c>
      <c r="D9" t="s">
        <v>1197</v>
      </c>
      <c r="E9" t="s">
        <v>3868</v>
      </c>
      <c r="F9" t="s">
        <v>1197</v>
      </c>
      <c r="G9" t="s">
        <v>3869</v>
      </c>
      <c r="H9" t="s">
        <v>1026</v>
      </c>
    </row>
    <row r="10">
      <c r="A10" s="5" t="s">
        <v>354</v>
      </c>
      <c r="B10" t="s">
        <v>416</v>
      </c>
      <c r="C10" t="s">
        <v>3870</v>
      </c>
      <c r="D10" t="s">
        <v>1024</v>
      </c>
      <c r="E10" t="s">
        <v>3871</v>
      </c>
      <c r="F10" t="s">
        <v>1024</v>
      </c>
      <c r="G10" t="s">
        <v>3872</v>
      </c>
      <c r="H10" t="s">
        <v>686</v>
      </c>
    </row>
    <row r="11">
      <c r="A11" s="5" t="s">
        <v>354</v>
      </c>
      <c r="B11" t="s">
        <v>423</v>
      </c>
      <c r="C11" t="s">
        <v>3873</v>
      </c>
      <c r="D11" t="s">
        <v>1319</v>
      </c>
      <c r="E11" t="s">
        <v>3874</v>
      </c>
      <c r="F11" t="s">
        <v>1319</v>
      </c>
      <c r="G11" t="s">
        <v>3573</v>
      </c>
      <c r="H11" t="s">
        <v>1513</v>
      </c>
    </row>
    <row r="12">
      <c r="A12" s="5" t="s">
        <v>354</v>
      </c>
      <c r="B12" t="s">
        <v>428</v>
      </c>
      <c r="C12" t="s">
        <v>3875</v>
      </c>
      <c r="D12" t="s">
        <v>1078</v>
      </c>
      <c r="E12" t="s">
        <v>3876</v>
      </c>
      <c r="F12" t="s">
        <v>1078</v>
      </c>
      <c r="G12" t="s">
        <v>3877</v>
      </c>
      <c r="H12" t="s">
        <v>891</v>
      </c>
    </row>
    <row r="13">
      <c r="A13" s="5" t="s">
        <v>354</v>
      </c>
      <c r="B13" t="s">
        <v>433</v>
      </c>
      <c r="C13" t="s">
        <v>3275</v>
      </c>
      <c r="D13" t="s">
        <v>1488</v>
      </c>
      <c r="E13" t="s">
        <v>2978</v>
      </c>
      <c r="F13" t="s">
        <v>1488</v>
      </c>
      <c r="G13" t="s">
        <v>3878</v>
      </c>
      <c r="H13" t="s">
        <v>1316</v>
      </c>
    </row>
    <row r="14">
      <c r="A14" s="5" t="s">
        <v>354</v>
      </c>
      <c r="B14" t="s">
        <v>437</v>
      </c>
      <c r="C14" t="s">
        <v>3161</v>
      </c>
      <c r="D14" t="s">
        <v>1505</v>
      </c>
      <c r="E14" t="s">
        <v>3778</v>
      </c>
      <c r="F14" t="s">
        <v>1505</v>
      </c>
      <c r="G14" t="s">
        <v>3157</v>
      </c>
      <c r="H14" t="s">
        <v>1505</v>
      </c>
    </row>
    <row r="15">
      <c r="A15" s="5" t="s">
        <v>354</v>
      </c>
      <c r="B15" t="s">
        <v>441</v>
      </c>
      <c r="C15" t="s">
        <v>3280</v>
      </c>
      <c r="D15" t="s">
        <v>1130</v>
      </c>
      <c r="E15" t="s">
        <v>2950</v>
      </c>
      <c r="F15" t="s">
        <v>1130</v>
      </c>
      <c r="G15" t="s">
        <v>3330</v>
      </c>
      <c r="H15" t="s">
        <v>1488</v>
      </c>
    </row>
    <row r="16">
      <c r="A16" s="5" t="s">
        <v>354</v>
      </c>
      <c r="B16" t="s">
        <v>443</v>
      </c>
      <c r="C16" t="s">
        <v>3879</v>
      </c>
      <c r="D16" t="s">
        <v>1316</v>
      </c>
      <c r="E16" t="s">
        <v>3200</v>
      </c>
      <c r="F16" t="s">
        <v>1316</v>
      </c>
      <c r="G16" t="s">
        <v>3320</v>
      </c>
      <c r="H16" t="s">
        <v>1125</v>
      </c>
    </row>
    <row r="17">
      <c r="A17" s="5" t="s">
        <v>354</v>
      </c>
      <c r="B17" t="s">
        <v>448</v>
      </c>
      <c r="C17" t="s">
        <v>3043</v>
      </c>
      <c r="D17" t="s">
        <v>1072</v>
      </c>
      <c r="E17" t="s">
        <v>3880</v>
      </c>
      <c r="F17" t="s">
        <v>1072</v>
      </c>
      <c r="G17" t="s">
        <v>3881</v>
      </c>
      <c r="H17" t="s">
        <v>620</v>
      </c>
    </row>
    <row r="18">
      <c r="A18" s="5" t="s">
        <v>354</v>
      </c>
      <c r="B18" t="s">
        <v>453</v>
      </c>
      <c r="C18" t="s">
        <v>3882</v>
      </c>
      <c r="D18" t="s">
        <v>1350</v>
      </c>
      <c r="E18" t="s">
        <v>3883</v>
      </c>
      <c r="F18" t="s">
        <v>1151</v>
      </c>
      <c r="G18" t="s">
        <v>3884</v>
      </c>
      <c r="H18" t="s">
        <v>3885</v>
      </c>
    </row>
    <row r="19">
      <c r="A19" s="5" t="s">
        <v>354</v>
      </c>
      <c r="B19" t="s">
        <v>459</v>
      </c>
      <c r="C19" t="s">
        <v>3886</v>
      </c>
      <c r="D19" t="s">
        <v>967</v>
      </c>
      <c r="E19" t="s">
        <v>3887</v>
      </c>
      <c r="F19" t="s">
        <v>1108</v>
      </c>
      <c r="G19" t="s">
        <v>3888</v>
      </c>
      <c r="H19" t="s">
        <v>1368</v>
      </c>
    </row>
    <row r="20">
      <c r="A20" s="5" t="s">
        <v>354</v>
      </c>
      <c r="B20" t="s">
        <v>466</v>
      </c>
      <c r="C20" t="s">
        <v>3889</v>
      </c>
      <c r="D20" t="s">
        <v>1075</v>
      </c>
      <c r="E20" t="s">
        <v>3890</v>
      </c>
      <c r="F20" t="s">
        <v>1075</v>
      </c>
      <c r="G20" t="s">
        <v>3757</v>
      </c>
      <c r="H20" t="s">
        <v>965</v>
      </c>
    </row>
    <row r="21">
      <c r="A21" s="5" t="s">
        <v>354</v>
      </c>
      <c r="B21" t="s">
        <v>470</v>
      </c>
      <c r="C21" t="s">
        <v>3194</v>
      </c>
      <c r="D21" t="s">
        <v>1319</v>
      </c>
      <c r="E21" t="s">
        <v>3679</v>
      </c>
      <c r="F21" t="s">
        <v>1319</v>
      </c>
      <c r="G21" t="s">
        <v>2976</v>
      </c>
      <c r="H21" t="s">
        <v>1196</v>
      </c>
    </row>
    <row r="22">
      <c r="A22" s="5" t="s">
        <v>354</v>
      </c>
      <c r="B22" t="s">
        <v>477</v>
      </c>
      <c r="C22" t="s">
        <v>3891</v>
      </c>
      <c r="D22" t="s">
        <v>1079</v>
      </c>
      <c r="E22" t="s">
        <v>3462</v>
      </c>
      <c r="F22" t="s">
        <v>1317</v>
      </c>
      <c r="G22" t="s">
        <v>3200</v>
      </c>
      <c r="H22" t="s">
        <v>1060</v>
      </c>
    </row>
    <row r="23">
      <c r="A23" s="5" t="s">
        <v>354</v>
      </c>
      <c r="B23" t="s">
        <v>481</v>
      </c>
      <c r="C23" t="s">
        <v>3892</v>
      </c>
      <c r="D23" t="s">
        <v>1317</v>
      </c>
      <c r="E23" t="s">
        <v>3893</v>
      </c>
      <c r="F23" t="s">
        <v>1317</v>
      </c>
      <c r="G23" t="s">
        <v>3894</v>
      </c>
      <c r="H23" t="s">
        <v>1080</v>
      </c>
    </row>
    <row r="24">
      <c r="A24" s="5" t="s">
        <v>354</v>
      </c>
      <c r="B24" t="s">
        <v>486</v>
      </c>
      <c r="C24" t="s">
        <v>3895</v>
      </c>
      <c r="D24" t="s">
        <v>1317</v>
      </c>
      <c r="E24" t="s">
        <v>3896</v>
      </c>
      <c r="F24" t="s">
        <v>1317</v>
      </c>
      <c r="G24" t="s">
        <v>3897</v>
      </c>
      <c r="H24" t="s">
        <v>1080</v>
      </c>
    </row>
    <row r="25">
      <c r="A25" s="5" t="s">
        <v>354</v>
      </c>
      <c r="B25" t="s">
        <v>491</v>
      </c>
      <c r="C25" t="s">
        <v>2975</v>
      </c>
      <c r="D25" t="s">
        <v>1130</v>
      </c>
      <c r="E25" t="s">
        <v>2950</v>
      </c>
      <c r="F25" t="s">
        <v>1130</v>
      </c>
      <c r="G25" t="s">
        <v>1041</v>
      </c>
      <c r="H25" t="s">
        <v>1130</v>
      </c>
    </row>
    <row r="26">
      <c r="A26" s="5" t="s">
        <v>354</v>
      </c>
      <c r="B26" t="s">
        <v>493</v>
      </c>
      <c r="C26" t="s">
        <v>3898</v>
      </c>
      <c r="D26" t="s">
        <v>440</v>
      </c>
      <c r="E26" t="s">
        <v>3899</v>
      </c>
      <c r="F26" t="s">
        <v>440</v>
      </c>
      <c r="G26" t="s">
        <v>3900</v>
      </c>
      <c r="H26" t="s">
        <v>440</v>
      </c>
    </row>
    <row r="28">
      <c r="A28" t="s">
        <v>371</v>
      </c>
    </row>
    <row r="29">
      <c r="A29" t="s">
        <v>2958</v>
      </c>
    </row>
    <row r="30">
      <c r="A30" t="s">
        <v>2959</v>
      </c>
    </row>
    <row r="31">
      <c r="A31" t="s">
        <v>2960</v>
      </c>
    </row>
    <row r="32">
      <c r="A32" t="s">
        <v>2961</v>
      </c>
    </row>
    <row r="33">
      <c r="A33" t="s">
        <v>354</v>
      </c>
    </row>
    <row r="34">
      <c r="A34" t="s">
        <v>376</v>
      </c>
    </row>
    <row r="35">
      <c r="A35" t="s">
        <v>506</v>
      </c>
    </row>
  </sheetData>
  <mergeCells count="4">
    <mergeCell ref="A3:B3"/>
    <mergeCell ref="E3:F3"/>
    <mergeCell ref="G3:H3"/>
    <mergeCell ref="C3:D3"/>
  </mergeCells>
  <pageMargins left="0.7" right="0.7" top="0.75" bottom="0.75" header="0.3" footer="0.3"/>
  <pageSetup paperSize="9" orientation="portrait" horizontalDpi="300" verticalDpi="300"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</cols>
  <sheetData>
    <row r="1">
      <c r="A1" s="4" t="s">
        <v>172</v>
      </c>
    </row>
    <row r="2">
      <c r="A2" s="3" t="str">
        <f>=HYPERLINK("#'INDEX'!A1", "Back to INDEX")</f>
      </c>
    </row>
    <row r="3">
      <c r="A3" s="2" t="s">
        <v>354</v>
      </c>
      <c r="B3" s="2" t="s">
        <v>354</v>
      </c>
      <c r="C3" s="2" t="s">
        <v>2987</v>
      </c>
      <c r="D3" s="2" t="s">
        <v>2987</v>
      </c>
      <c r="E3" s="2" t="s">
        <v>2988</v>
      </c>
      <c r="F3" s="2" t="s">
        <v>2988</v>
      </c>
      <c r="G3" s="2" t="s">
        <v>3796</v>
      </c>
      <c r="H3" s="2" t="s">
        <v>3796</v>
      </c>
    </row>
    <row r="4">
      <c r="A4" s="6" t="s">
        <v>354</v>
      </c>
      <c r="B4" s="6" t="s">
        <v>354</v>
      </c>
      <c r="C4" s="6" t="s">
        <v>3797</v>
      </c>
      <c r="D4" s="6" t="s">
        <v>3798</v>
      </c>
      <c r="E4" s="6" t="s">
        <v>3797</v>
      </c>
      <c r="F4" s="6" t="s">
        <v>3798</v>
      </c>
      <c r="G4" s="6" t="s">
        <v>3797</v>
      </c>
      <c r="H4" s="6" t="s">
        <v>3798</v>
      </c>
    </row>
    <row r="5">
      <c r="A5" s="5" t="s">
        <v>354</v>
      </c>
      <c r="B5" t="s">
        <v>384</v>
      </c>
      <c r="C5" t="s">
        <v>3901</v>
      </c>
      <c r="D5" t="s">
        <v>1337</v>
      </c>
      <c r="E5" t="s">
        <v>3902</v>
      </c>
      <c r="F5" t="s">
        <v>1215</v>
      </c>
      <c r="G5" t="s">
        <v>3903</v>
      </c>
      <c r="H5" t="s">
        <v>1519</v>
      </c>
    </row>
    <row r="6">
      <c r="A6" s="5" t="s">
        <v>354</v>
      </c>
      <c r="B6" t="s">
        <v>391</v>
      </c>
      <c r="C6" t="s">
        <v>3904</v>
      </c>
      <c r="D6" t="s">
        <v>1072</v>
      </c>
      <c r="E6" t="s">
        <v>3905</v>
      </c>
      <c r="F6" t="s">
        <v>621</v>
      </c>
      <c r="G6" t="s">
        <v>3906</v>
      </c>
      <c r="H6" t="s">
        <v>876</v>
      </c>
    </row>
    <row r="7">
      <c r="A7" s="5" t="s">
        <v>354</v>
      </c>
      <c r="B7" t="s">
        <v>396</v>
      </c>
      <c r="C7" t="s">
        <v>3907</v>
      </c>
      <c r="D7" t="s">
        <v>1023</v>
      </c>
      <c r="E7" t="s">
        <v>3908</v>
      </c>
      <c r="F7" t="s">
        <v>894</v>
      </c>
      <c r="G7" t="s">
        <v>3909</v>
      </c>
      <c r="H7" t="s">
        <v>1023</v>
      </c>
    </row>
    <row r="8">
      <c r="A8" s="5" t="s">
        <v>354</v>
      </c>
      <c r="B8" t="s">
        <v>403</v>
      </c>
      <c r="C8" t="s">
        <v>3910</v>
      </c>
      <c r="D8" t="s">
        <v>619</v>
      </c>
      <c r="E8" t="s">
        <v>3047</v>
      </c>
      <c r="F8" t="s">
        <v>619</v>
      </c>
      <c r="G8" t="s">
        <v>3911</v>
      </c>
      <c r="H8" t="s">
        <v>1317</v>
      </c>
    </row>
    <row r="9">
      <c r="A9" s="5" t="s">
        <v>354</v>
      </c>
      <c r="B9" t="s">
        <v>410</v>
      </c>
      <c r="C9" t="s">
        <v>3912</v>
      </c>
      <c r="D9" t="s">
        <v>1080</v>
      </c>
      <c r="E9" t="s">
        <v>3626</v>
      </c>
      <c r="F9" t="s">
        <v>1079</v>
      </c>
      <c r="G9" t="s">
        <v>3913</v>
      </c>
      <c r="H9" t="s">
        <v>1079</v>
      </c>
    </row>
    <row r="10">
      <c r="A10" s="5" t="s">
        <v>354</v>
      </c>
      <c r="B10" t="s">
        <v>416</v>
      </c>
      <c r="C10" t="s">
        <v>3914</v>
      </c>
      <c r="D10" t="s">
        <v>1021</v>
      </c>
      <c r="E10" t="s">
        <v>3915</v>
      </c>
      <c r="F10" t="s">
        <v>1021</v>
      </c>
      <c r="G10" t="s">
        <v>3916</v>
      </c>
      <c r="H10" t="s">
        <v>1429</v>
      </c>
    </row>
    <row r="11">
      <c r="A11" s="5" t="s">
        <v>354</v>
      </c>
      <c r="B11" t="s">
        <v>423</v>
      </c>
      <c r="C11" t="s">
        <v>3917</v>
      </c>
      <c r="D11" t="s">
        <v>1120</v>
      </c>
      <c r="E11" t="s">
        <v>3918</v>
      </c>
      <c r="F11" t="s">
        <v>1120</v>
      </c>
      <c r="G11" t="s">
        <v>3653</v>
      </c>
      <c r="H11" t="s">
        <v>1120</v>
      </c>
    </row>
    <row r="12">
      <c r="A12" s="5" t="s">
        <v>354</v>
      </c>
      <c r="B12" t="s">
        <v>428</v>
      </c>
      <c r="C12" t="s">
        <v>3919</v>
      </c>
      <c r="D12" t="s">
        <v>1166</v>
      </c>
      <c r="E12" t="s">
        <v>3920</v>
      </c>
      <c r="F12" t="s">
        <v>1166</v>
      </c>
      <c r="G12" t="s">
        <v>3921</v>
      </c>
      <c r="H12" t="s">
        <v>502</v>
      </c>
    </row>
    <row r="13">
      <c r="A13" s="5" t="s">
        <v>354</v>
      </c>
      <c r="B13" t="s">
        <v>433</v>
      </c>
      <c r="C13" t="s">
        <v>3922</v>
      </c>
      <c r="D13" t="s">
        <v>1117</v>
      </c>
      <c r="E13" t="s">
        <v>3712</v>
      </c>
      <c r="F13" t="s">
        <v>1117</v>
      </c>
      <c r="G13" t="s">
        <v>3777</v>
      </c>
      <c r="H13" t="s">
        <v>1316</v>
      </c>
    </row>
    <row r="14">
      <c r="A14" s="5" t="s">
        <v>354</v>
      </c>
      <c r="B14" t="s">
        <v>437</v>
      </c>
      <c r="C14" t="s">
        <v>3713</v>
      </c>
      <c r="D14" t="s">
        <v>1488</v>
      </c>
      <c r="E14" t="s">
        <v>3529</v>
      </c>
      <c r="F14" t="s">
        <v>1488</v>
      </c>
      <c r="G14" t="s">
        <v>3280</v>
      </c>
      <c r="H14" t="s">
        <v>1488</v>
      </c>
    </row>
    <row r="15">
      <c r="A15" s="5" t="s">
        <v>354</v>
      </c>
      <c r="B15" t="s">
        <v>441</v>
      </c>
      <c r="C15" t="s">
        <v>3775</v>
      </c>
      <c r="D15" t="s">
        <v>1117</v>
      </c>
      <c r="E15" t="s">
        <v>3923</v>
      </c>
      <c r="F15" t="s">
        <v>1117</v>
      </c>
      <c r="G15" t="s">
        <v>3777</v>
      </c>
      <c r="H15" t="s">
        <v>1316</v>
      </c>
    </row>
    <row r="16">
      <c r="A16" s="5" t="s">
        <v>354</v>
      </c>
      <c r="B16" t="s">
        <v>443</v>
      </c>
      <c r="C16" t="s">
        <v>3924</v>
      </c>
      <c r="D16" t="s">
        <v>1079</v>
      </c>
      <c r="E16" t="s">
        <v>3925</v>
      </c>
      <c r="F16" t="s">
        <v>1317</v>
      </c>
      <c r="G16" t="s">
        <v>3926</v>
      </c>
      <c r="H16" t="s">
        <v>1062</v>
      </c>
    </row>
    <row r="17">
      <c r="A17" s="5" t="s">
        <v>354</v>
      </c>
      <c r="B17" t="s">
        <v>448</v>
      </c>
      <c r="C17" t="s">
        <v>3927</v>
      </c>
      <c r="D17" t="s">
        <v>1119</v>
      </c>
      <c r="E17" t="s">
        <v>3928</v>
      </c>
      <c r="F17" t="s">
        <v>1066</v>
      </c>
      <c r="G17" t="s">
        <v>3929</v>
      </c>
      <c r="H17" t="s">
        <v>1066</v>
      </c>
    </row>
    <row r="18">
      <c r="A18" s="5" t="s">
        <v>354</v>
      </c>
      <c r="B18" t="s">
        <v>453</v>
      </c>
      <c r="C18" t="s">
        <v>3930</v>
      </c>
      <c r="D18" t="s">
        <v>1178</v>
      </c>
      <c r="E18" t="s">
        <v>3931</v>
      </c>
      <c r="F18" t="s">
        <v>1308</v>
      </c>
      <c r="G18" t="s">
        <v>3932</v>
      </c>
      <c r="H18" t="s">
        <v>1234</v>
      </c>
    </row>
    <row r="19">
      <c r="A19" s="5" t="s">
        <v>354</v>
      </c>
      <c r="B19" t="s">
        <v>459</v>
      </c>
      <c r="C19" t="s">
        <v>3933</v>
      </c>
      <c r="D19" t="s">
        <v>1426</v>
      </c>
      <c r="E19" t="s">
        <v>3934</v>
      </c>
      <c r="F19" t="s">
        <v>1426</v>
      </c>
      <c r="G19" t="s">
        <v>3935</v>
      </c>
      <c r="H19" t="s">
        <v>1219</v>
      </c>
    </row>
    <row r="20">
      <c r="A20" s="5" t="s">
        <v>354</v>
      </c>
      <c r="B20" t="s">
        <v>466</v>
      </c>
      <c r="C20" t="s">
        <v>3936</v>
      </c>
      <c r="D20" t="s">
        <v>619</v>
      </c>
      <c r="E20" t="s">
        <v>3937</v>
      </c>
      <c r="F20" t="s">
        <v>813</v>
      </c>
      <c r="G20" t="s">
        <v>3461</v>
      </c>
      <c r="H20" t="s">
        <v>1024</v>
      </c>
    </row>
    <row r="21">
      <c r="A21" s="5" t="s">
        <v>354</v>
      </c>
      <c r="B21" t="s">
        <v>470</v>
      </c>
      <c r="C21" t="s">
        <v>3938</v>
      </c>
      <c r="D21" t="s">
        <v>3939</v>
      </c>
      <c r="E21" t="s">
        <v>3940</v>
      </c>
      <c r="F21" t="s">
        <v>1240</v>
      </c>
      <c r="G21" t="s">
        <v>3941</v>
      </c>
      <c r="H21" t="s">
        <v>1066</v>
      </c>
    </row>
    <row r="22">
      <c r="A22" s="5" t="s">
        <v>354</v>
      </c>
      <c r="B22" t="s">
        <v>477</v>
      </c>
      <c r="C22" t="s">
        <v>3942</v>
      </c>
      <c r="D22" t="s">
        <v>1023</v>
      </c>
      <c r="E22" t="s">
        <v>3943</v>
      </c>
      <c r="F22" t="s">
        <v>894</v>
      </c>
      <c r="G22" t="s">
        <v>3944</v>
      </c>
      <c r="H22" t="s">
        <v>812</v>
      </c>
    </row>
    <row r="23">
      <c r="A23" s="5" t="s">
        <v>354</v>
      </c>
      <c r="B23" t="s">
        <v>481</v>
      </c>
      <c r="C23" t="s">
        <v>3945</v>
      </c>
      <c r="D23" t="s">
        <v>1368</v>
      </c>
      <c r="E23" t="s">
        <v>3946</v>
      </c>
      <c r="F23" t="s">
        <v>1023</v>
      </c>
      <c r="G23" t="s">
        <v>3947</v>
      </c>
      <c r="H23" t="s">
        <v>687</v>
      </c>
    </row>
    <row r="24">
      <c r="A24" s="5" t="s">
        <v>354</v>
      </c>
      <c r="B24" t="s">
        <v>486</v>
      </c>
      <c r="C24" t="s">
        <v>3948</v>
      </c>
      <c r="D24" t="s">
        <v>1261</v>
      </c>
      <c r="E24" t="s">
        <v>3949</v>
      </c>
      <c r="F24" t="s">
        <v>1261</v>
      </c>
      <c r="G24" t="s">
        <v>3865</v>
      </c>
      <c r="H24" t="s">
        <v>811</v>
      </c>
    </row>
    <row r="25">
      <c r="A25" s="5" t="s">
        <v>354</v>
      </c>
      <c r="B25" t="s">
        <v>491</v>
      </c>
      <c r="C25" t="s">
        <v>3950</v>
      </c>
      <c r="D25" t="s">
        <v>1488</v>
      </c>
      <c r="E25" t="s">
        <v>3951</v>
      </c>
      <c r="F25" t="s">
        <v>1130</v>
      </c>
      <c r="G25" t="s">
        <v>3878</v>
      </c>
      <c r="H25" t="s">
        <v>1130</v>
      </c>
    </row>
    <row r="26">
      <c r="A26" s="5" t="s">
        <v>354</v>
      </c>
      <c r="B26" t="s">
        <v>493</v>
      </c>
      <c r="C26" t="s">
        <v>3952</v>
      </c>
      <c r="D26" t="s">
        <v>440</v>
      </c>
      <c r="E26" t="s">
        <v>3953</v>
      </c>
      <c r="F26" t="s">
        <v>440</v>
      </c>
      <c r="G26" t="s">
        <v>3954</v>
      </c>
      <c r="H26" t="s">
        <v>440</v>
      </c>
    </row>
    <row r="28">
      <c r="A28" t="s">
        <v>371</v>
      </c>
    </row>
    <row r="29">
      <c r="A29" t="s">
        <v>2958</v>
      </c>
    </row>
    <row r="30">
      <c r="A30" t="s">
        <v>2959</v>
      </c>
    </row>
    <row r="31">
      <c r="A31" t="s">
        <v>2960</v>
      </c>
    </row>
    <row r="32">
      <c r="A32" t="s">
        <v>3955</v>
      </c>
    </row>
    <row r="33">
      <c r="A33" t="s">
        <v>354</v>
      </c>
    </row>
    <row r="34">
      <c r="A34" t="s">
        <v>376</v>
      </c>
    </row>
    <row r="35">
      <c r="A35" t="s">
        <v>506</v>
      </c>
    </row>
  </sheetData>
  <mergeCells count="4">
    <mergeCell ref="A3:B3"/>
    <mergeCell ref="E3:F3"/>
    <mergeCell ref="G3:H3"/>
    <mergeCell ref="C3:D3"/>
  </mergeCells>
  <pageMargins left="0.7" right="0.7" top="0.75" bottom="0.75" header="0.3" footer="0.3"/>
  <pageSetup paperSize="9" orientation="portrait" horizontalDpi="300" verticalDpi="300"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</cols>
  <sheetData>
    <row r="1">
      <c r="A1" s="4" t="s">
        <v>174</v>
      </c>
    </row>
    <row r="2">
      <c r="A2" s="3" t="str">
        <f>=HYPERLINK("#'INDEX'!A1", "Back to INDEX")</f>
      </c>
    </row>
    <row r="3">
      <c r="A3" s="2" t="s">
        <v>354</v>
      </c>
      <c r="B3" s="2" t="s">
        <v>354</v>
      </c>
      <c r="C3" s="2" t="s">
        <v>2987</v>
      </c>
      <c r="D3" s="2" t="s">
        <v>2987</v>
      </c>
      <c r="E3" s="2" t="s">
        <v>2988</v>
      </c>
      <c r="F3" s="2" t="s">
        <v>2988</v>
      </c>
      <c r="G3" s="2" t="s">
        <v>3796</v>
      </c>
      <c r="H3" s="2" t="s">
        <v>3796</v>
      </c>
    </row>
    <row r="4">
      <c r="A4" s="6" t="s">
        <v>354</v>
      </c>
      <c r="B4" s="6" t="s">
        <v>354</v>
      </c>
      <c r="C4" s="6" t="s">
        <v>3797</v>
      </c>
      <c r="D4" s="6" t="s">
        <v>3798</v>
      </c>
      <c r="E4" s="6" t="s">
        <v>3797</v>
      </c>
      <c r="F4" s="6" t="s">
        <v>3798</v>
      </c>
      <c r="G4" s="6" t="s">
        <v>3797</v>
      </c>
      <c r="H4" s="6" t="s">
        <v>3798</v>
      </c>
    </row>
    <row r="5">
      <c r="A5" s="5" t="s">
        <v>354</v>
      </c>
      <c r="B5" t="s">
        <v>384</v>
      </c>
      <c r="C5" t="s">
        <v>3956</v>
      </c>
      <c r="D5" t="s">
        <v>1121</v>
      </c>
      <c r="E5" t="s">
        <v>3957</v>
      </c>
      <c r="F5" t="s">
        <v>1121</v>
      </c>
      <c r="G5" t="s">
        <v>3666</v>
      </c>
      <c r="H5" t="s">
        <v>1232</v>
      </c>
    </row>
    <row r="6">
      <c r="A6" s="5" t="s">
        <v>354</v>
      </c>
      <c r="B6" t="s">
        <v>391</v>
      </c>
      <c r="C6" t="s">
        <v>3958</v>
      </c>
      <c r="D6" t="s">
        <v>1234</v>
      </c>
      <c r="E6" t="s">
        <v>3612</v>
      </c>
      <c r="F6" t="s">
        <v>874</v>
      </c>
      <c r="G6" t="s">
        <v>3959</v>
      </c>
      <c r="H6" t="s">
        <v>500</v>
      </c>
    </row>
    <row r="7">
      <c r="A7" s="5" t="s">
        <v>354</v>
      </c>
      <c r="B7" t="s">
        <v>396</v>
      </c>
      <c r="C7" t="s">
        <v>3960</v>
      </c>
      <c r="D7" t="s">
        <v>1215</v>
      </c>
      <c r="E7" t="s">
        <v>3961</v>
      </c>
      <c r="F7" t="s">
        <v>1234</v>
      </c>
      <c r="G7" t="s">
        <v>3962</v>
      </c>
      <c r="H7" t="s">
        <v>1215</v>
      </c>
    </row>
    <row r="8">
      <c r="A8" s="5" t="s">
        <v>354</v>
      </c>
      <c r="B8" t="s">
        <v>403</v>
      </c>
      <c r="C8" t="s">
        <v>3963</v>
      </c>
      <c r="D8" t="s">
        <v>1077</v>
      </c>
      <c r="E8" t="s">
        <v>3484</v>
      </c>
      <c r="F8" t="s">
        <v>1077</v>
      </c>
      <c r="G8" t="s">
        <v>3256</v>
      </c>
      <c r="H8" t="s">
        <v>968</v>
      </c>
    </row>
    <row r="9">
      <c r="A9" s="5" t="s">
        <v>354</v>
      </c>
      <c r="B9" t="s">
        <v>410</v>
      </c>
      <c r="C9" t="s">
        <v>3203</v>
      </c>
      <c r="D9" t="s">
        <v>1316</v>
      </c>
      <c r="E9" t="s">
        <v>3778</v>
      </c>
      <c r="F9" t="s">
        <v>1316</v>
      </c>
      <c r="G9" t="s">
        <v>1056</v>
      </c>
      <c r="H9" t="s">
        <v>1129</v>
      </c>
    </row>
    <row r="10">
      <c r="A10" s="5" t="s">
        <v>354</v>
      </c>
      <c r="B10" t="s">
        <v>416</v>
      </c>
      <c r="C10" t="s">
        <v>3666</v>
      </c>
      <c r="D10" t="s">
        <v>1060</v>
      </c>
      <c r="E10" t="s">
        <v>3529</v>
      </c>
      <c r="F10" t="s">
        <v>1317</v>
      </c>
      <c r="G10" t="s">
        <v>2974</v>
      </c>
      <c r="H10" t="s">
        <v>813</v>
      </c>
    </row>
    <row r="11">
      <c r="A11" s="5" t="s">
        <v>354</v>
      </c>
      <c r="B11" t="s">
        <v>423</v>
      </c>
      <c r="C11" t="s">
        <v>2974</v>
      </c>
      <c r="D11" t="s">
        <v>1316</v>
      </c>
      <c r="E11" t="s">
        <v>3538</v>
      </c>
      <c r="F11" t="s">
        <v>1316</v>
      </c>
      <c r="G11" t="s">
        <v>1056</v>
      </c>
      <c r="H11" t="s">
        <v>1129</v>
      </c>
    </row>
    <row r="12">
      <c r="A12" s="5" t="s">
        <v>354</v>
      </c>
      <c r="B12" t="s">
        <v>428</v>
      </c>
      <c r="C12" t="s">
        <v>3964</v>
      </c>
      <c r="D12" t="s">
        <v>1255</v>
      </c>
      <c r="E12" t="s">
        <v>3965</v>
      </c>
      <c r="F12" t="s">
        <v>1241</v>
      </c>
      <c r="G12" t="s">
        <v>3966</v>
      </c>
      <c r="H12" t="s">
        <v>1253</v>
      </c>
    </row>
    <row r="13">
      <c r="A13" s="5" t="s">
        <v>354</v>
      </c>
      <c r="B13" t="s">
        <v>433</v>
      </c>
      <c r="C13" t="s">
        <v>3329</v>
      </c>
      <c r="D13" t="s">
        <v>1316</v>
      </c>
      <c r="E13" t="s">
        <v>3207</v>
      </c>
      <c r="F13" t="s">
        <v>1201</v>
      </c>
      <c r="G13" t="s">
        <v>3536</v>
      </c>
      <c r="H13" t="s">
        <v>1075</v>
      </c>
    </row>
    <row r="14">
      <c r="A14" s="5" t="s">
        <v>354</v>
      </c>
      <c r="B14" t="s">
        <v>437</v>
      </c>
      <c r="C14" t="s">
        <v>2995</v>
      </c>
      <c r="D14" t="s">
        <v>1130</v>
      </c>
      <c r="E14" t="s">
        <v>3297</v>
      </c>
      <c r="F14" t="s">
        <v>1130</v>
      </c>
      <c r="G14" t="s">
        <v>3168</v>
      </c>
      <c r="H14" t="s">
        <v>1488</v>
      </c>
    </row>
    <row r="15">
      <c r="A15" s="5" t="s">
        <v>354</v>
      </c>
      <c r="B15" t="s">
        <v>441</v>
      </c>
      <c r="C15" t="s">
        <v>3258</v>
      </c>
      <c r="D15" t="s">
        <v>1130</v>
      </c>
      <c r="E15" t="s">
        <v>3536</v>
      </c>
      <c r="F15" t="s">
        <v>1130</v>
      </c>
      <c r="G15" t="s">
        <v>3211</v>
      </c>
      <c r="H15" t="s">
        <v>1488</v>
      </c>
    </row>
    <row r="16">
      <c r="A16" s="5" t="s">
        <v>354</v>
      </c>
      <c r="B16" t="s">
        <v>443</v>
      </c>
      <c r="C16" t="s">
        <v>3262</v>
      </c>
      <c r="D16" t="s">
        <v>1201</v>
      </c>
      <c r="E16" t="s">
        <v>3329</v>
      </c>
      <c r="F16" t="s">
        <v>1201</v>
      </c>
      <c r="G16" t="s">
        <v>3258</v>
      </c>
      <c r="H16" t="s">
        <v>1075</v>
      </c>
    </row>
    <row r="17">
      <c r="A17" s="5" t="s">
        <v>354</v>
      </c>
      <c r="B17" t="s">
        <v>448</v>
      </c>
      <c r="C17" t="s">
        <v>3967</v>
      </c>
      <c r="D17" t="s">
        <v>1120</v>
      </c>
      <c r="E17" t="s">
        <v>3256</v>
      </c>
      <c r="F17" t="s">
        <v>1120</v>
      </c>
      <c r="G17" t="s">
        <v>3536</v>
      </c>
      <c r="H17" t="s">
        <v>1075</v>
      </c>
    </row>
    <row r="18">
      <c r="A18" s="5" t="s">
        <v>354</v>
      </c>
      <c r="B18" t="s">
        <v>453</v>
      </c>
      <c r="C18" t="s">
        <v>3968</v>
      </c>
      <c r="D18" t="s">
        <v>3969</v>
      </c>
      <c r="E18" t="s">
        <v>3970</v>
      </c>
      <c r="F18" t="s">
        <v>3971</v>
      </c>
      <c r="G18" t="s">
        <v>3972</v>
      </c>
      <c r="H18" t="s">
        <v>3973</v>
      </c>
    </row>
    <row r="19">
      <c r="A19" s="5" t="s">
        <v>354</v>
      </c>
      <c r="B19" t="s">
        <v>459</v>
      </c>
      <c r="C19" t="s">
        <v>3974</v>
      </c>
      <c r="D19" t="s">
        <v>1072</v>
      </c>
      <c r="E19" t="s">
        <v>3975</v>
      </c>
      <c r="F19" t="s">
        <v>1025</v>
      </c>
      <c r="G19" t="s">
        <v>2982</v>
      </c>
      <c r="H19" t="s">
        <v>967</v>
      </c>
    </row>
    <row r="20">
      <c r="A20" s="5" t="s">
        <v>354</v>
      </c>
      <c r="B20" t="s">
        <v>466</v>
      </c>
      <c r="C20" t="s">
        <v>3778</v>
      </c>
      <c r="D20" t="s">
        <v>1117</v>
      </c>
      <c r="E20" t="s">
        <v>1044</v>
      </c>
      <c r="F20" t="s">
        <v>1488</v>
      </c>
      <c r="G20" t="s">
        <v>3157</v>
      </c>
      <c r="H20" t="s">
        <v>1129</v>
      </c>
    </row>
    <row r="21">
      <c r="A21" s="5" t="s">
        <v>354</v>
      </c>
      <c r="B21" t="s">
        <v>470</v>
      </c>
      <c r="C21" t="s">
        <v>3976</v>
      </c>
      <c r="D21" t="s">
        <v>1079</v>
      </c>
      <c r="E21" t="s">
        <v>3739</v>
      </c>
      <c r="F21" t="s">
        <v>1079</v>
      </c>
      <c r="G21" t="s">
        <v>3340</v>
      </c>
      <c r="H21" t="s">
        <v>1026</v>
      </c>
    </row>
    <row r="22">
      <c r="A22" s="5" t="s">
        <v>354</v>
      </c>
      <c r="B22" t="s">
        <v>477</v>
      </c>
      <c r="C22" t="s">
        <v>2975</v>
      </c>
      <c r="D22" t="s">
        <v>1129</v>
      </c>
      <c r="E22" t="s">
        <v>3280</v>
      </c>
      <c r="F22" t="s">
        <v>1129</v>
      </c>
      <c r="G22" t="s">
        <v>1055</v>
      </c>
      <c r="H22" t="s">
        <v>1319</v>
      </c>
    </row>
    <row r="23">
      <c r="A23" s="5" t="s">
        <v>354</v>
      </c>
      <c r="B23" t="s">
        <v>481</v>
      </c>
      <c r="C23" t="s">
        <v>3977</v>
      </c>
      <c r="D23" t="s">
        <v>876</v>
      </c>
      <c r="E23" t="s">
        <v>3823</v>
      </c>
      <c r="F23" t="s">
        <v>1077</v>
      </c>
      <c r="G23" t="s">
        <v>2983</v>
      </c>
      <c r="H23" t="s">
        <v>1077</v>
      </c>
    </row>
    <row r="24">
      <c r="A24" s="5" t="s">
        <v>354</v>
      </c>
      <c r="B24" t="s">
        <v>486</v>
      </c>
      <c r="C24" t="s">
        <v>3418</v>
      </c>
      <c r="D24" t="s">
        <v>621</v>
      </c>
      <c r="E24" t="s">
        <v>3978</v>
      </c>
      <c r="F24" t="s">
        <v>621</v>
      </c>
      <c r="G24" t="s">
        <v>3280</v>
      </c>
      <c r="H24" t="s">
        <v>621</v>
      </c>
    </row>
    <row r="25">
      <c r="A25" s="5" t="s">
        <v>354</v>
      </c>
      <c r="B25" t="s">
        <v>491</v>
      </c>
      <c r="C25" t="s">
        <v>2995</v>
      </c>
      <c r="D25" t="s">
        <v>1130</v>
      </c>
      <c r="E25" t="s">
        <v>3297</v>
      </c>
      <c r="F25" t="s">
        <v>1130</v>
      </c>
      <c r="G25" t="s">
        <v>3211</v>
      </c>
      <c r="H25" t="s">
        <v>1488</v>
      </c>
    </row>
    <row r="26">
      <c r="A26" s="5" t="s">
        <v>354</v>
      </c>
      <c r="B26" t="s">
        <v>493</v>
      </c>
      <c r="C26" t="s">
        <v>3979</v>
      </c>
      <c r="D26" t="s">
        <v>440</v>
      </c>
      <c r="E26" t="s">
        <v>3980</v>
      </c>
      <c r="F26" t="s">
        <v>440</v>
      </c>
      <c r="G26" t="s">
        <v>3981</v>
      </c>
      <c r="H26" t="s">
        <v>440</v>
      </c>
    </row>
    <row r="28">
      <c r="A28" t="s">
        <v>371</v>
      </c>
    </row>
    <row r="29">
      <c r="A29" t="s">
        <v>2958</v>
      </c>
    </row>
    <row r="30">
      <c r="A30" t="s">
        <v>2959</v>
      </c>
    </row>
    <row r="31">
      <c r="A31" t="s">
        <v>2960</v>
      </c>
    </row>
    <row r="32">
      <c r="A32" t="s">
        <v>3955</v>
      </c>
    </row>
    <row r="33">
      <c r="A33" t="s">
        <v>354</v>
      </c>
    </row>
    <row r="34">
      <c r="A34" t="s">
        <v>376</v>
      </c>
    </row>
    <row r="35">
      <c r="A35" t="s">
        <v>506</v>
      </c>
    </row>
  </sheetData>
  <mergeCells count="4">
    <mergeCell ref="A3:B3"/>
    <mergeCell ref="E3:F3"/>
    <mergeCell ref="G3:H3"/>
    <mergeCell ref="C3:D3"/>
  </mergeCells>
  <pageMargins left="0.7" right="0.7" top="0.75" bottom="0.75" header="0.3" footer="0.3"/>
  <pageSetup paperSize="9" orientation="portrait" horizontalDpi="300" verticalDpi="300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28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  <c r="G4" s="2" t="s">
        <v>513</v>
      </c>
      <c r="H4" s="2" t="s">
        <v>514</v>
      </c>
      <c r="I4" s="2" t="s">
        <v>515</v>
      </c>
      <c r="J4" s="2" t="s">
        <v>516</v>
      </c>
    </row>
    <row r="5">
      <c r="A5" s="5" t="s">
        <v>354</v>
      </c>
      <c r="B5" t="s">
        <v>384</v>
      </c>
      <c r="C5" t="s">
        <v>385</v>
      </c>
      <c r="D5" t="s">
        <v>386</v>
      </c>
      <c r="E5" t="s">
        <v>560</v>
      </c>
      <c r="F5" t="s">
        <v>463</v>
      </c>
      <c r="G5" t="s">
        <v>561</v>
      </c>
      <c r="H5" t="s">
        <v>561</v>
      </c>
      <c r="I5" t="s">
        <v>526</v>
      </c>
      <c r="J5" t="s">
        <v>522</v>
      </c>
    </row>
    <row r="6">
      <c r="A6" s="5" t="s">
        <v>354</v>
      </c>
      <c r="B6" t="s">
        <v>391</v>
      </c>
      <c r="C6" t="s">
        <v>363</v>
      </c>
      <c r="D6" t="s">
        <v>392</v>
      </c>
      <c r="E6" t="s">
        <v>562</v>
      </c>
      <c r="F6" t="s">
        <v>450</v>
      </c>
      <c r="G6" t="s">
        <v>563</v>
      </c>
      <c r="H6" t="s">
        <v>432</v>
      </c>
      <c r="I6" t="s">
        <v>564</v>
      </c>
      <c r="J6" t="s">
        <v>565</v>
      </c>
    </row>
    <row r="7">
      <c r="A7" s="5" t="s">
        <v>354</v>
      </c>
      <c r="B7" t="s">
        <v>396</v>
      </c>
      <c r="C7" t="s">
        <v>397</v>
      </c>
      <c r="D7" t="s">
        <v>398</v>
      </c>
      <c r="E7" t="s">
        <v>566</v>
      </c>
      <c r="F7" t="s">
        <v>567</v>
      </c>
      <c r="G7" t="s">
        <v>432</v>
      </c>
      <c r="H7" t="s">
        <v>431</v>
      </c>
      <c r="I7" t="s">
        <v>568</v>
      </c>
      <c r="J7" t="s">
        <v>537</v>
      </c>
    </row>
    <row r="8">
      <c r="A8" s="5" t="s">
        <v>354</v>
      </c>
      <c r="B8" t="s">
        <v>403</v>
      </c>
      <c r="C8" t="s">
        <v>404</v>
      </c>
      <c r="D8" t="s">
        <v>405</v>
      </c>
      <c r="E8" t="s">
        <v>569</v>
      </c>
      <c r="F8" t="s">
        <v>570</v>
      </c>
      <c r="G8" t="s">
        <v>571</v>
      </c>
      <c r="H8" t="s">
        <v>563</v>
      </c>
      <c r="I8" t="s">
        <v>572</v>
      </c>
      <c r="J8" t="s">
        <v>573</v>
      </c>
    </row>
    <row r="9">
      <c r="A9" s="5" t="s">
        <v>354</v>
      </c>
      <c r="B9" t="s">
        <v>410</v>
      </c>
      <c r="C9" t="s">
        <v>411</v>
      </c>
      <c r="D9" t="s">
        <v>412</v>
      </c>
      <c r="E9" t="s">
        <v>574</v>
      </c>
      <c r="F9" t="s">
        <v>563</v>
      </c>
      <c r="G9" t="s">
        <v>571</v>
      </c>
      <c r="H9" t="s">
        <v>554</v>
      </c>
      <c r="I9" t="s">
        <v>575</v>
      </c>
      <c r="J9" t="s">
        <v>522</v>
      </c>
    </row>
    <row r="10">
      <c r="A10" s="5" t="s">
        <v>354</v>
      </c>
      <c r="B10" t="s">
        <v>416</v>
      </c>
      <c r="C10" t="s">
        <v>417</v>
      </c>
      <c r="D10" t="s">
        <v>418</v>
      </c>
      <c r="E10" t="s">
        <v>576</v>
      </c>
      <c r="F10" t="s">
        <v>476</v>
      </c>
      <c r="G10" t="s">
        <v>474</v>
      </c>
      <c r="H10" t="s">
        <v>478</v>
      </c>
      <c r="I10" t="s">
        <v>577</v>
      </c>
      <c r="J10" t="s">
        <v>527</v>
      </c>
    </row>
    <row r="11">
      <c r="A11" s="5" t="s">
        <v>354</v>
      </c>
      <c r="B11" t="s">
        <v>423</v>
      </c>
      <c r="C11" t="s">
        <v>409</v>
      </c>
      <c r="D11" t="s">
        <v>424</v>
      </c>
      <c r="E11" t="s">
        <v>578</v>
      </c>
      <c r="F11" t="s">
        <v>579</v>
      </c>
      <c r="G11" t="s">
        <v>580</v>
      </c>
      <c r="H11" t="s">
        <v>364</v>
      </c>
      <c r="I11" t="s">
        <v>581</v>
      </c>
      <c r="J11" t="s">
        <v>582</v>
      </c>
    </row>
    <row r="12">
      <c r="A12" s="5" t="s">
        <v>354</v>
      </c>
      <c r="B12" t="s">
        <v>428</v>
      </c>
      <c r="C12" t="s">
        <v>429</v>
      </c>
      <c r="D12" t="s">
        <v>430</v>
      </c>
      <c r="E12" t="s">
        <v>583</v>
      </c>
      <c r="F12" t="s">
        <v>455</v>
      </c>
      <c r="G12" t="s">
        <v>584</v>
      </c>
      <c r="H12" t="s">
        <v>455</v>
      </c>
      <c r="I12" t="s">
        <v>585</v>
      </c>
      <c r="J12" t="s">
        <v>586</v>
      </c>
    </row>
    <row r="13">
      <c r="A13" s="5" t="s">
        <v>354</v>
      </c>
      <c r="B13" t="s">
        <v>433</v>
      </c>
      <c r="C13" t="s">
        <v>434</v>
      </c>
      <c r="D13" t="s">
        <v>431</v>
      </c>
      <c r="E13" t="s">
        <v>436</v>
      </c>
      <c r="F13" t="s">
        <v>587</v>
      </c>
      <c r="G13" t="s">
        <v>588</v>
      </c>
      <c r="H13" t="s">
        <v>476</v>
      </c>
      <c r="I13" t="s">
        <v>589</v>
      </c>
      <c r="J13" t="s">
        <v>590</v>
      </c>
    </row>
    <row r="14">
      <c r="A14" s="5" t="s">
        <v>354</v>
      </c>
      <c r="B14" t="s">
        <v>437</v>
      </c>
      <c r="C14" t="s">
        <v>409</v>
      </c>
      <c r="D14" t="s">
        <v>438</v>
      </c>
      <c r="E14" t="s">
        <v>570</v>
      </c>
      <c r="F14" t="s">
        <v>567</v>
      </c>
      <c r="G14" t="s">
        <v>455</v>
      </c>
      <c r="H14" t="s">
        <v>400</v>
      </c>
      <c r="I14" t="s">
        <v>549</v>
      </c>
      <c r="J14" t="s">
        <v>591</v>
      </c>
    </row>
    <row r="15">
      <c r="A15" s="5" t="s">
        <v>354</v>
      </c>
      <c r="B15" t="s">
        <v>441</v>
      </c>
      <c r="C15" t="s">
        <v>401</v>
      </c>
      <c r="D15" t="s">
        <v>438</v>
      </c>
      <c r="E15" t="s">
        <v>432</v>
      </c>
      <c r="F15" t="s">
        <v>450</v>
      </c>
      <c r="G15" t="s">
        <v>370</v>
      </c>
      <c r="H15" t="s">
        <v>553</v>
      </c>
      <c r="I15" t="s">
        <v>592</v>
      </c>
      <c r="J15" t="s">
        <v>593</v>
      </c>
    </row>
    <row r="16">
      <c r="A16" s="5" t="s">
        <v>354</v>
      </c>
      <c r="B16" t="s">
        <v>443</v>
      </c>
      <c r="C16" t="s">
        <v>444</v>
      </c>
      <c r="D16" t="s">
        <v>445</v>
      </c>
      <c r="E16" t="s">
        <v>541</v>
      </c>
      <c r="F16" t="s">
        <v>588</v>
      </c>
      <c r="G16" t="s">
        <v>594</v>
      </c>
      <c r="H16" t="s">
        <v>595</v>
      </c>
      <c r="I16" t="s">
        <v>526</v>
      </c>
      <c r="J16" t="s">
        <v>596</v>
      </c>
    </row>
    <row r="17">
      <c r="A17" s="5" t="s">
        <v>354</v>
      </c>
      <c r="B17" t="s">
        <v>448</v>
      </c>
      <c r="C17" t="s">
        <v>449</v>
      </c>
      <c r="D17" t="s">
        <v>450</v>
      </c>
      <c r="E17" t="s">
        <v>367</v>
      </c>
      <c r="F17" t="s">
        <v>563</v>
      </c>
      <c r="G17" t="s">
        <v>438</v>
      </c>
      <c r="H17" t="s">
        <v>422</v>
      </c>
      <c r="I17" t="s">
        <v>568</v>
      </c>
      <c r="J17" t="s">
        <v>597</v>
      </c>
    </row>
    <row r="18">
      <c r="A18" s="5" t="s">
        <v>354</v>
      </c>
      <c r="B18" t="s">
        <v>453</v>
      </c>
      <c r="C18" t="s">
        <v>454</v>
      </c>
      <c r="D18" t="s">
        <v>455</v>
      </c>
      <c r="E18" t="s">
        <v>475</v>
      </c>
      <c r="F18" t="s">
        <v>567</v>
      </c>
      <c r="G18" t="s">
        <v>431</v>
      </c>
      <c r="H18" t="s">
        <v>439</v>
      </c>
      <c r="I18" t="s">
        <v>598</v>
      </c>
      <c r="J18" t="s">
        <v>599</v>
      </c>
    </row>
    <row r="19">
      <c r="A19" s="5" t="s">
        <v>354</v>
      </c>
      <c r="B19" t="s">
        <v>459</v>
      </c>
      <c r="C19" t="s">
        <v>460</v>
      </c>
      <c r="D19" t="s">
        <v>461</v>
      </c>
      <c r="E19" t="s">
        <v>600</v>
      </c>
      <c r="F19" t="s">
        <v>601</v>
      </c>
      <c r="G19" t="s">
        <v>566</v>
      </c>
      <c r="H19" t="s">
        <v>583</v>
      </c>
      <c r="I19" t="s">
        <v>602</v>
      </c>
      <c r="J19" t="s">
        <v>603</v>
      </c>
    </row>
    <row r="20">
      <c r="A20" s="5" t="s">
        <v>354</v>
      </c>
      <c r="B20" t="s">
        <v>466</v>
      </c>
      <c r="C20" t="s">
        <v>467</v>
      </c>
      <c r="D20" t="s">
        <v>468</v>
      </c>
      <c r="E20" t="s">
        <v>451</v>
      </c>
      <c r="F20" t="s">
        <v>427</v>
      </c>
      <c r="G20" t="s">
        <v>563</v>
      </c>
      <c r="H20" t="s">
        <v>450</v>
      </c>
      <c r="I20" t="s">
        <v>604</v>
      </c>
      <c r="J20" t="s">
        <v>605</v>
      </c>
    </row>
    <row r="21">
      <c r="A21" s="5" t="s">
        <v>354</v>
      </c>
      <c r="B21" t="s">
        <v>470</v>
      </c>
      <c r="C21" t="s">
        <v>471</v>
      </c>
      <c r="D21" t="s">
        <v>472</v>
      </c>
      <c r="E21" t="s">
        <v>606</v>
      </c>
      <c r="F21" t="s">
        <v>427</v>
      </c>
      <c r="G21" t="s">
        <v>607</v>
      </c>
      <c r="H21" t="s">
        <v>608</v>
      </c>
      <c r="I21" t="s">
        <v>609</v>
      </c>
      <c r="J21" t="s">
        <v>522</v>
      </c>
    </row>
    <row r="22">
      <c r="A22" s="5" t="s">
        <v>354</v>
      </c>
      <c r="B22" t="s">
        <v>477</v>
      </c>
      <c r="C22" t="s">
        <v>361</v>
      </c>
      <c r="D22" t="s">
        <v>478</v>
      </c>
      <c r="E22" t="s">
        <v>562</v>
      </c>
      <c r="F22" t="s">
        <v>398</v>
      </c>
      <c r="G22" t="s">
        <v>438</v>
      </c>
      <c r="H22" t="s">
        <v>432</v>
      </c>
      <c r="I22" t="s">
        <v>577</v>
      </c>
      <c r="J22" t="s">
        <v>610</v>
      </c>
    </row>
    <row r="23">
      <c r="A23" s="5" t="s">
        <v>354</v>
      </c>
      <c r="B23" t="s">
        <v>481</v>
      </c>
      <c r="C23" t="s">
        <v>482</v>
      </c>
      <c r="D23" t="s">
        <v>483</v>
      </c>
      <c r="E23" t="s">
        <v>611</v>
      </c>
      <c r="F23" t="s">
        <v>612</v>
      </c>
      <c r="G23" t="s">
        <v>566</v>
      </c>
      <c r="H23" t="s">
        <v>446</v>
      </c>
      <c r="I23" t="s">
        <v>613</v>
      </c>
      <c r="J23" t="s">
        <v>614</v>
      </c>
    </row>
    <row r="24">
      <c r="A24" s="5" t="s">
        <v>354</v>
      </c>
      <c r="B24" t="s">
        <v>486</v>
      </c>
      <c r="C24" t="s">
        <v>487</v>
      </c>
      <c r="D24" t="s">
        <v>488</v>
      </c>
      <c r="E24" t="s">
        <v>615</v>
      </c>
      <c r="F24" t="s">
        <v>548</v>
      </c>
      <c r="G24" t="s">
        <v>364</v>
      </c>
      <c r="H24" t="s">
        <v>472</v>
      </c>
      <c r="I24" t="s">
        <v>616</v>
      </c>
      <c r="J24" t="s">
        <v>617</v>
      </c>
    </row>
    <row r="25">
      <c r="A25" s="5" t="s">
        <v>354</v>
      </c>
      <c r="B25" t="s">
        <v>491</v>
      </c>
      <c r="C25" t="s">
        <v>492</v>
      </c>
      <c r="D25" t="s">
        <v>458</v>
      </c>
      <c r="E25" t="s">
        <v>580</v>
      </c>
      <c r="F25" t="s">
        <v>438</v>
      </c>
      <c r="G25" t="s">
        <v>607</v>
      </c>
      <c r="H25" t="s">
        <v>420</v>
      </c>
      <c r="I25" t="s">
        <v>395</v>
      </c>
      <c r="J25" t="s">
        <v>395</v>
      </c>
    </row>
    <row r="26">
      <c r="A26" s="5" t="s">
        <v>354</v>
      </c>
      <c r="B26" t="s">
        <v>493</v>
      </c>
      <c r="C26" t="s">
        <v>369</v>
      </c>
      <c r="D26" t="s">
        <v>370</v>
      </c>
      <c r="E26" t="s">
        <v>523</v>
      </c>
      <c r="F26" t="s">
        <v>524</v>
      </c>
      <c r="G26" t="s">
        <v>430</v>
      </c>
      <c r="H26" t="s">
        <v>525</v>
      </c>
      <c r="I26" t="s">
        <v>526</v>
      </c>
      <c r="J26" t="s">
        <v>527</v>
      </c>
    </row>
    <row r="27">
      <c r="A27" s="5" t="s">
        <v>354</v>
      </c>
      <c r="B27" t="s">
        <v>497</v>
      </c>
      <c r="C27" t="s">
        <v>498</v>
      </c>
      <c r="D27" t="s">
        <v>499</v>
      </c>
      <c r="E27" t="s">
        <v>618</v>
      </c>
      <c r="F27" t="s">
        <v>619</v>
      </c>
      <c r="G27" t="s">
        <v>620</v>
      </c>
      <c r="H27" t="s">
        <v>621</v>
      </c>
      <c r="I27" t="s">
        <v>622</v>
      </c>
      <c r="J27" t="s">
        <v>623</v>
      </c>
    </row>
    <row r="29">
      <c r="A29" t="s">
        <v>371</v>
      </c>
    </row>
    <row r="30">
      <c r="A30" t="s">
        <v>372</v>
      </c>
    </row>
    <row r="31">
      <c r="A31" t="s">
        <v>528</v>
      </c>
    </row>
    <row r="32">
      <c r="A32" t="s">
        <v>529</v>
      </c>
    </row>
    <row r="33">
      <c r="A33" t="s">
        <v>530</v>
      </c>
    </row>
    <row r="34">
      <c r="A34" t="s">
        <v>354</v>
      </c>
    </row>
    <row r="35">
      <c r="A35" t="s">
        <v>373</v>
      </c>
    </row>
    <row r="36">
      <c r="A36" t="s">
        <v>374</v>
      </c>
    </row>
    <row r="37">
      <c r="A37" t="s">
        <v>531</v>
      </c>
    </row>
    <row r="38">
      <c r="A38" t="s">
        <v>532</v>
      </c>
    </row>
    <row r="39">
      <c r="A39" t="s">
        <v>624</v>
      </c>
    </row>
    <row r="40">
      <c r="A40" t="s">
        <v>354</v>
      </c>
    </row>
    <row r="41">
      <c r="A41" t="s">
        <v>376</v>
      </c>
    </row>
    <row r="42">
      <c r="A42" t="s">
        <v>506</v>
      </c>
    </row>
    <row r="43">
      <c r="A43" t="s">
        <v>354</v>
      </c>
    </row>
    <row r="44">
      <c r="A44" t="s">
        <v>507</v>
      </c>
    </row>
    <row r="45">
      <c r="A45" t="s">
        <v>508</v>
      </c>
    </row>
  </sheetData>
  <mergeCells count="1">
    <mergeCell ref="A3:J3"/>
  </mergeCells>
  <pageMargins left="0.7" right="0.7" top="0.75" bottom="0.75" header="0.3" footer="0.3"/>
  <pageSetup paperSize="9" orientation="portrait" horizontalDpi="300" verticalDpi="300"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</cols>
  <sheetData>
    <row r="1">
      <c r="A1" s="4" t="s">
        <v>176</v>
      </c>
    </row>
    <row r="2">
      <c r="A2" s="3" t="str">
        <f>=HYPERLINK("#'INDEX'!A1", "Back to INDEX")</f>
      </c>
    </row>
    <row r="3">
      <c r="A3" s="2" t="s">
        <v>354</v>
      </c>
      <c r="B3" s="2" t="s">
        <v>354</v>
      </c>
      <c r="C3" s="2" t="s">
        <v>2987</v>
      </c>
      <c r="D3" s="2" t="s">
        <v>2987</v>
      </c>
      <c r="E3" s="2" t="s">
        <v>2988</v>
      </c>
      <c r="F3" s="2" t="s">
        <v>2988</v>
      </c>
      <c r="G3" s="2" t="s">
        <v>3796</v>
      </c>
      <c r="H3" s="2" t="s">
        <v>3796</v>
      </c>
    </row>
    <row r="4">
      <c r="A4" s="6" t="s">
        <v>354</v>
      </c>
      <c r="B4" s="6" t="s">
        <v>354</v>
      </c>
      <c r="C4" s="6" t="s">
        <v>3797</v>
      </c>
      <c r="D4" s="6" t="s">
        <v>3798</v>
      </c>
      <c r="E4" s="6" t="s">
        <v>3797</v>
      </c>
      <c r="F4" s="6" t="s">
        <v>3798</v>
      </c>
      <c r="G4" s="6" t="s">
        <v>3797</v>
      </c>
      <c r="H4" s="6" t="s">
        <v>3798</v>
      </c>
    </row>
    <row r="5">
      <c r="A5" s="5" t="s">
        <v>354</v>
      </c>
      <c r="B5" t="s">
        <v>384</v>
      </c>
      <c r="C5" t="s">
        <v>3982</v>
      </c>
      <c r="D5" t="s">
        <v>969</v>
      </c>
      <c r="E5" t="s">
        <v>3983</v>
      </c>
      <c r="F5" t="s">
        <v>969</v>
      </c>
      <c r="G5" t="s">
        <v>3890</v>
      </c>
      <c r="H5" t="s">
        <v>969</v>
      </c>
    </row>
    <row r="6">
      <c r="A6" s="5" t="s">
        <v>354</v>
      </c>
      <c r="B6" t="s">
        <v>391</v>
      </c>
      <c r="C6" t="s">
        <v>3984</v>
      </c>
      <c r="D6" t="s">
        <v>813</v>
      </c>
      <c r="E6" t="s">
        <v>3985</v>
      </c>
      <c r="F6" t="s">
        <v>813</v>
      </c>
      <c r="G6" t="s">
        <v>3765</v>
      </c>
      <c r="H6" t="s">
        <v>813</v>
      </c>
    </row>
    <row r="7">
      <c r="A7" s="5" t="s">
        <v>354</v>
      </c>
      <c r="B7" t="s">
        <v>396</v>
      </c>
      <c r="C7" t="s">
        <v>3618</v>
      </c>
      <c r="D7" t="s">
        <v>1198</v>
      </c>
      <c r="E7" t="s">
        <v>3390</v>
      </c>
      <c r="F7" t="s">
        <v>813</v>
      </c>
      <c r="G7" t="s">
        <v>3712</v>
      </c>
      <c r="H7" t="s">
        <v>1060</v>
      </c>
    </row>
    <row r="8">
      <c r="A8" s="5" t="s">
        <v>354</v>
      </c>
      <c r="B8" t="s">
        <v>403</v>
      </c>
      <c r="C8" t="s">
        <v>3986</v>
      </c>
      <c r="D8" t="s">
        <v>1317</v>
      </c>
      <c r="E8" t="s">
        <v>3745</v>
      </c>
      <c r="F8" t="s">
        <v>1317</v>
      </c>
      <c r="G8" t="s">
        <v>3950</v>
      </c>
      <c r="H8" t="s">
        <v>1197</v>
      </c>
    </row>
    <row r="9">
      <c r="A9" s="5" t="s">
        <v>354</v>
      </c>
      <c r="B9" t="s">
        <v>410</v>
      </c>
      <c r="C9" t="s">
        <v>3445</v>
      </c>
      <c r="D9" t="s">
        <v>1120</v>
      </c>
      <c r="E9" t="s">
        <v>3987</v>
      </c>
      <c r="F9" t="s">
        <v>1120</v>
      </c>
      <c r="G9" t="s">
        <v>3770</v>
      </c>
      <c r="H9" t="s">
        <v>1125</v>
      </c>
    </row>
    <row r="10">
      <c r="A10" s="5" t="s">
        <v>354</v>
      </c>
      <c r="B10" t="s">
        <v>416</v>
      </c>
      <c r="C10" t="s">
        <v>3988</v>
      </c>
      <c r="D10" t="s">
        <v>1160</v>
      </c>
      <c r="E10" t="s">
        <v>3989</v>
      </c>
      <c r="F10" t="s">
        <v>1236</v>
      </c>
      <c r="G10" t="s">
        <v>3990</v>
      </c>
      <c r="H10" t="s">
        <v>1155</v>
      </c>
    </row>
    <row r="11">
      <c r="A11" s="5" t="s">
        <v>354</v>
      </c>
      <c r="B11" t="s">
        <v>423</v>
      </c>
      <c r="C11" t="s">
        <v>3991</v>
      </c>
      <c r="D11" t="s">
        <v>876</v>
      </c>
      <c r="E11" t="s">
        <v>3992</v>
      </c>
      <c r="F11" t="s">
        <v>1077</v>
      </c>
      <c r="G11" t="s">
        <v>3993</v>
      </c>
      <c r="H11" t="s">
        <v>968</v>
      </c>
    </row>
    <row r="12">
      <c r="A12" s="5" t="s">
        <v>354</v>
      </c>
      <c r="B12" t="s">
        <v>428</v>
      </c>
      <c r="C12" t="s">
        <v>3994</v>
      </c>
      <c r="D12" t="s">
        <v>1246</v>
      </c>
      <c r="E12" t="s">
        <v>3995</v>
      </c>
      <c r="F12" t="s">
        <v>500</v>
      </c>
      <c r="G12" t="s">
        <v>3996</v>
      </c>
      <c r="H12" t="s">
        <v>1166</v>
      </c>
    </row>
    <row r="13">
      <c r="A13" s="5" t="s">
        <v>354</v>
      </c>
      <c r="B13" t="s">
        <v>433</v>
      </c>
      <c r="C13" t="s">
        <v>3997</v>
      </c>
      <c r="D13" t="s">
        <v>1117</v>
      </c>
      <c r="E13" t="s">
        <v>3172</v>
      </c>
      <c r="F13" t="s">
        <v>1117</v>
      </c>
      <c r="G13" t="s">
        <v>3301</v>
      </c>
      <c r="H13" t="s">
        <v>1117</v>
      </c>
    </row>
    <row r="14">
      <c r="A14" s="5" t="s">
        <v>354</v>
      </c>
      <c r="B14" t="s">
        <v>437</v>
      </c>
      <c r="C14" t="s">
        <v>3998</v>
      </c>
      <c r="D14" t="s">
        <v>1117</v>
      </c>
      <c r="E14" t="s">
        <v>3113</v>
      </c>
      <c r="F14" t="s">
        <v>1488</v>
      </c>
      <c r="G14" t="s">
        <v>1036</v>
      </c>
      <c r="H14" t="s">
        <v>1488</v>
      </c>
    </row>
    <row r="15">
      <c r="A15" s="5" t="s">
        <v>354</v>
      </c>
      <c r="B15" t="s">
        <v>441</v>
      </c>
      <c r="C15" t="s">
        <v>2974</v>
      </c>
      <c r="D15" t="s">
        <v>1130</v>
      </c>
      <c r="E15" t="s">
        <v>3340</v>
      </c>
      <c r="F15" t="s">
        <v>1130</v>
      </c>
      <c r="G15" t="s">
        <v>3536</v>
      </c>
      <c r="H15" t="s">
        <v>1130</v>
      </c>
    </row>
    <row r="16">
      <c r="A16" s="5" t="s">
        <v>354</v>
      </c>
      <c r="B16" t="s">
        <v>443</v>
      </c>
      <c r="C16" t="s">
        <v>3581</v>
      </c>
      <c r="D16" t="s">
        <v>1513</v>
      </c>
      <c r="E16" t="s">
        <v>3962</v>
      </c>
      <c r="F16" t="s">
        <v>1075</v>
      </c>
      <c r="G16" t="s">
        <v>3685</v>
      </c>
      <c r="H16" t="s">
        <v>1513</v>
      </c>
    </row>
    <row r="17">
      <c r="A17" s="5" t="s">
        <v>354</v>
      </c>
      <c r="B17" t="s">
        <v>448</v>
      </c>
      <c r="C17" t="s">
        <v>3999</v>
      </c>
      <c r="D17" t="s">
        <v>1195</v>
      </c>
      <c r="E17" t="s">
        <v>4000</v>
      </c>
      <c r="F17" t="s">
        <v>1134</v>
      </c>
      <c r="G17" t="s">
        <v>4001</v>
      </c>
      <c r="H17" t="s">
        <v>1242</v>
      </c>
    </row>
    <row r="18">
      <c r="A18" s="5" t="s">
        <v>354</v>
      </c>
      <c r="B18" t="s">
        <v>453</v>
      </c>
      <c r="C18" t="s">
        <v>4002</v>
      </c>
      <c r="D18" t="s">
        <v>4003</v>
      </c>
      <c r="E18" t="s">
        <v>4004</v>
      </c>
      <c r="F18" t="s">
        <v>1303</v>
      </c>
      <c r="G18" t="s">
        <v>4005</v>
      </c>
      <c r="H18" t="s">
        <v>4006</v>
      </c>
    </row>
    <row r="19">
      <c r="A19" s="5" t="s">
        <v>354</v>
      </c>
      <c r="B19" t="s">
        <v>459</v>
      </c>
      <c r="C19" t="s">
        <v>4007</v>
      </c>
      <c r="D19" t="s">
        <v>503</v>
      </c>
      <c r="E19" t="s">
        <v>4008</v>
      </c>
      <c r="F19" t="s">
        <v>1071</v>
      </c>
      <c r="G19" t="s">
        <v>4009</v>
      </c>
      <c r="H19" t="s">
        <v>892</v>
      </c>
    </row>
    <row r="20">
      <c r="A20" s="5" t="s">
        <v>354</v>
      </c>
      <c r="B20" t="s">
        <v>466</v>
      </c>
      <c r="C20" t="s">
        <v>4010</v>
      </c>
      <c r="D20" t="s">
        <v>811</v>
      </c>
      <c r="E20" t="s">
        <v>4011</v>
      </c>
      <c r="F20" t="s">
        <v>811</v>
      </c>
      <c r="G20" t="s">
        <v>4012</v>
      </c>
      <c r="H20" t="s">
        <v>875</v>
      </c>
    </row>
    <row r="21">
      <c r="A21" s="5" t="s">
        <v>354</v>
      </c>
      <c r="B21" t="s">
        <v>470</v>
      </c>
      <c r="C21" t="s">
        <v>4013</v>
      </c>
      <c r="D21" t="s">
        <v>687</v>
      </c>
      <c r="E21" t="s">
        <v>4014</v>
      </c>
      <c r="F21" t="s">
        <v>687</v>
      </c>
      <c r="G21" t="s">
        <v>4015</v>
      </c>
      <c r="H21" t="s">
        <v>1146</v>
      </c>
    </row>
    <row r="22">
      <c r="A22" s="5" t="s">
        <v>354</v>
      </c>
      <c r="B22" t="s">
        <v>477</v>
      </c>
      <c r="C22" t="s">
        <v>4016</v>
      </c>
      <c r="D22" t="s">
        <v>1067</v>
      </c>
      <c r="E22" t="s">
        <v>4017</v>
      </c>
      <c r="F22" t="s">
        <v>1022</v>
      </c>
      <c r="G22" t="s">
        <v>4018</v>
      </c>
      <c r="H22" t="s">
        <v>1284</v>
      </c>
    </row>
    <row r="23">
      <c r="A23" s="5" t="s">
        <v>354</v>
      </c>
      <c r="B23" t="s">
        <v>481</v>
      </c>
      <c r="C23" t="s">
        <v>3319</v>
      </c>
      <c r="D23" t="s">
        <v>1319</v>
      </c>
      <c r="E23" t="s">
        <v>4019</v>
      </c>
      <c r="F23" t="s">
        <v>1319</v>
      </c>
      <c r="G23" t="s">
        <v>4020</v>
      </c>
      <c r="H23" t="s">
        <v>1125</v>
      </c>
    </row>
    <row r="24">
      <c r="A24" s="5" t="s">
        <v>354</v>
      </c>
      <c r="B24" t="s">
        <v>486</v>
      </c>
      <c r="C24" t="s">
        <v>3746</v>
      </c>
      <c r="D24" t="s">
        <v>1197</v>
      </c>
      <c r="E24" t="s">
        <v>3604</v>
      </c>
      <c r="F24" t="s">
        <v>1197</v>
      </c>
      <c r="G24" t="s">
        <v>3666</v>
      </c>
      <c r="H24" t="s">
        <v>1079</v>
      </c>
    </row>
    <row r="25">
      <c r="A25" s="5" t="s">
        <v>354</v>
      </c>
      <c r="B25" t="s">
        <v>491</v>
      </c>
      <c r="C25" t="s">
        <v>1036</v>
      </c>
      <c r="D25" t="s">
        <v>1505</v>
      </c>
      <c r="E25" t="s">
        <v>1038</v>
      </c>
      <c r="F25" t="s">
        <v>1505</v>
      </c>
      <c r="G25" t="s">
        <v>3306</v>
      </c>
      <c r="H25" t="s">
        <v>1505</v>
      </c>
    </row>
    <row r="26">
      <c r="A26" s="5" t="s">
        <v>354</v>
      </c>
      <c r="B26" t="s">
        <v>493</v>
      </c>
      <c r="C26" t="s">
        <v>4021</v>
      </c>
      <c r="D26" t="s">
        <v>440</v>
      </c>
      <c r="E26" t="s">
        <v>4022</v>
      </c>
      <c r="F26" t="s">
        <v>440</v>
      </c>
      <c r="G26" t="s">
        <v>4023</v>
      </c>
      <c r="H26" t="s">
        <v>440</v>
      </c>
    </row>
    <row r="28">
      <c r="A28" t="s">
        <v>371</v>
      </c>
    </row>
    <row r="29">
      <c r="A29" t="s">
        <v>2958</v>
      </c>
    </row>
    <row r="30">
      <c r="A30" t="s">
        <v>2959</v>
      </c>
    </row>
    <row r="31">
      <c r="A31" t="s">
        <v>2960</v>
      </c>
    </row>
    <row r="32">
      <c r="A32" t="s">
        <v>4024</v>
      </c>
    </row>
    <row r="33">
      <c r="A33" t="s">
        <v>354</v>
      </c>
    </row>
    <row r="34">
      <c r="A34" t="s">
        <v>376</v>
      </c>
    </row>
    <row r="35">
      <c r="A35" t="s">
        <v>506</v>
      </c>
    </row>
  </sheetData>
  <mergeCells count="4">
    <mergeCell ref="A3:B3"/>
    <mergeCell ref="E3:F3"/>
    <mergeCell ref="G3:H3"/>
    <mergeCell ref="C3:D3"/>
  </mergeCells>
  <pageMargins left="0.7" right="0.7" top="0.75" bottom="0.75" header="0.3" footer="0.3"/>
  <pageSetup paperSize="9" orientation="portrait" horizontalDpi="300" verticalDpi="300"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</cols>
  <sheetData>
    <row r="1">
      <c r="A1" s="4" t="s">
        <v>178</v>
      </c>
    </row>
    <row r="2">
      <c r="A2" s="3" t="str">
        <f>=HYPERLINK("#'INDEX'!A1", "Back to INDEX")</f>
      </c>
    </row>
    <row r="3">
      <c r="A3" s="2" t="s">
        <v>354</v>
      </c>
      <c r="B3" s="2" t="s">
        <v>354</v>
      </c>
      <c r="C3" s="2" t="s">
        <v>2987</v>
      </c>
      <c r="D3" s="2" t="s">
        <v>2987</v>
      </c>
      <c r="E3" s="2" t="s">
        <v>2988</v>
      </c>
      <c r="F3" s="2" t="s">
        <v>2988</v>
      </c>
      <c r="G3" s="2" t="s">
        <v>3796</v>
      </c>
      <c r="H3" s="2" t="s">
        <v>3796</v>
      </c>
    </row>
    <row r="4">
      <c r="A4" s="6" t="s">
        <v>354</v>
      </c>
      <c r="B4" s="6" t="s">
        <v>354</v>
      </c>
      <c r="C4" s="6" t="s">
        <v>3797</v>
      </c>
      <c r="D4" s="6" t="s">
        <v>3798</v>
      </c>
      <c r="E4" s="6" t="s">
        <v>3797</v>
      </c>
      <c r="F4" s="6" t="s">
        <v>3798</v>
      </c>
      <c r="G4" s="6" t="s">
        <v>3797</v>
      </c>
      <c r="H4" s="6" t="s">
        <v>3798</v>
      </c>
    </row>
    <row r="5">
      <c r="A5" s="5" t="s">
        <v>354</v>
      </c>
      <c r="B5" t="s">
        <v>384</v>
      </c>
      <c r="C5" t="s">
        <v>3643</v>
      </c>
      <c r="D5" t="s">
        <v>876</v>
      </c>
      <c r="E5" t="s">
        <v>4025</v>
      </c>
      <c r="F5" t="s">
        <v>876</v>
      </c>
      <c r="G5" t="s">
        <v>3869</v>
      </c>
      <c r="H5" t="s">
        <v>967</v>
      </c>
    </row>
    <row r="6">
      <c r="A6" s="5" t="s">
        <v>354</v>
      </c>
      <c r="B6" t="s">
        <v>391</v>
      </c>
      <c r="C6" t="s">
        <v>4026</v>
      </c>
      <c r="D6" t="s">
        <v>1458</v>
      </c>
      <c r="E6" t="s">
        <v>4027</v>
      </c>
      <c r="F6" t="s">
        <v>1290</v>
      </c>
      <c r="G6" t="s">
        <v>4028</v>
      </c>
      <c r="H6" t="s">
        <v>1134</v>
      </c>
    </row>
    <row r="7">
      <c r="A7" s="5" t="s">
        <v>354</v>
      </c>
      <c r="B7" t="s">
        <v>396</v>
      </c>
      <c r="C7" t="s">
        <v>4029</v>
      </c>
      <c r="D7" t="s">
        <v>1246</v>
      </c>
      <c r="E7" t="s">
        <v>4030</v>
      </c>
      <c r="F7" t="s">
        <v>1246</v>
      </c>
      <c r="G7" t="s">
        <v>4031</v>
      </c>
      <c r="H7" t="s">
        <v>1193</v>
      </c>
    </row>
    <row r="8">
      <c r="A8" s="5" t="s">
        <v>354</v>
      </c>
      <c r="B8" t="s">
        <v>403</v>
      </c>
      <c r="C8" t="s">
        <v>4032</v>
      </c>
      <c r="D8" t="s">
        <v>876</v>
      </c>
      <c r="E8" t="s">
        <v>4033</v>
      </c>
      <c r="F8" t="s">
        <v>876</v>
      </c>
      <c r="G8" t="s">
        <v>3386</v>
      </c>
      <c r="H8" t="s">
        <v>876</v>
      </c>
    </row>
    <row r="9">
      <c r="A9" s="5" t="s">
        <v>354</v>
      </c>
      <c r="B9" t="s">
        <v>410</v>
      </c>
      <c r="C9" t="s">
        <v>3959</v>
      </c>
      <c r="D9" t="s">
        <v>1059</v>
      </c>
      <c r="E9" t="s">
        <v>3406</v>
      </c>
      <c r="F9" t="s">
        <v>1080</v>
      </c>
      <c r="G9" t="s">
        <v>2981</v>
      </c>
      <c r="H9" t="s">
        <v>619</v>
      </c>
    </row>
    <row r="10">
      <c r="A10" s="5" t="s">
        <v>354</v>
      </c>
      <c r="B10" t="s">
        <v>416</v>
      </c>
      <c r="C10" t="s">
        <v>4034</v>
      </c>
      <c r="D10" t="s">
        <v>1025</v>
      </c>
      <c r="E10" t="s">
        <v>4035</v>
      </c>
      <c r="F10" t="s">
        <v>876</v>
      </c>
      <c r="G10" t="s">
        <v>4036</v>
      </c>
      <c r="H10" t="s">
        <v>662</v>
      </c>
    </row>
    <row r="11">
      <c r="A11" s="5" t="s">
        <v>354</v>
      </c>
      <c r="B11" t="s">
        <v>423</v>
      </c>
      <c r="C11" t="s">
        <v>3998</v>
      </c>
      <c r="D11" t="s">
        <v>1201</v>
      </c>
      <c r="E11" t="s">
        <v>4037</v>
      </c>
      <c r="F11" t="s">
        <v>1316</v>
      </c>
      <c r="G11" t="s">
        <v>3878</v>
      </c>
      <c r="H11" t="s">
        <v>1120</v>
      </c>
    </row>
    <row r="12">
      <c r="A12" s="5" t="s">
        <v>354</v>
      </c>
      <c r="B12" t="s">
        <v>428</v>
      </c>
      <c r="C12" t="s">
        <v>4038</v>
      </c>
      <c r="D12" t="s">
        <v>968</v>
      </c>
      <c r="E12" t="s">
        <v>4039</v>
      </c>
      <c r="F12" t="s">
        <v>1077</v>
      </c>
      <c r="G12" t="s">
        <v>3700</v>
      </c>
      <c r="H12" t="s">
        <v>620</v>
      </c>
    </row>
    <row r="13">
      <c r="A13" s="5" t="s">
        <v>354</v>
      </c>
      <c r="B13" t="s">
        <v>433</v>
      </c>
      <c r="C13" t="s">
        <v>1041</v>
      </c>
      <c r="D13" t="s">
        <v>1496</v>
      </c>
      <c r="E13" t="s">
        <v>1056</v>
      </c>
      <c r="F13" t="s">
        <v>1496</v>
      </c>
      <c r="G13" t="s">
        <v>3187</v>
      </c>
      <c r="H13" t="s">
        <v>1496</v>
      </c>
    </row>
    <row r="14">
      <c r="A14" s="5" t="s">
        <v>354</v>
      </c>
      <c r="B14" t="s">
        <v>437</v>
      </c>
      <c r="C14" t="s">
        <v>3337</v>
      </c>
      <c r="D14" t="s">
        <v>1505</v>
      </c>
      <c r="E14" t="s">
        <v>3157</v>
      </c>
      <c r="F14" t="s">
        <v>1496</v>
      </c>
      <c r="G14" t="s">
        <v>3187</v>
      </c>
      <c r="H14" t="s">
        <v>1496</v>
      </c>
    </row>
    <row r="15">
      <c r="A15" s="5" t="s">
        <v>354</v>
      </c>
      <c r="B15" t="s">
        <v>441</v>
      </c>
      <c r="C15" t="s">
        <v>3267</v>
      </c>
      <c r="D15" t="s">
        <v>1505</v>
      </c>
      <c r="E15" t="s">
        <v>3267</v>
      </c>
      <c r="F15" t="s">
        <v>1505</v>
      </c>
      <c r="G15" t="s">
        <v>3167</v>
      </c>
      <c r="H15" t="s">
        <v>1130</v>
      </c>
    </row>
    <row r="16">
      <c r="A16" s="5" t="s">
        <v>354</v>
      </c>
      <c r="B16" t="s">
        <v>443</v>
      </c>
      <c r="C16" t="s">
        <v>3967</v>
      </c>
      <c r="D16" t="s">
        <v>1316</v>
      </c>
      <c r="E16" t="s">
        <v>3113</v>
      </c>
      <c r="F16" t="s">
        <v>1316</v>
      </c>
      <c r="G16" t="s">
        <v>3228</v>
      </c>
      <c r="H16" t="s">
        <v>1120</v>
      </c>
    </row>
    <row r="17">
      <c r="A17" s="5" t="s">
        <v>354</v>
      </c>
      <c r="B17" t="s">
        <v>448</v>
      </c>
      <c r="C17" t="s">
        <v>4040</v>
      </c>
      <c r="D17" t="s">
        <v>499</v>
      </c>
      <c r="E17" t="s">
        <v>4041</v>
      </c>
      <c r="F17" t="s">
        <v>499</v>
      </c>
      <c r="G17" t="s">
        <v>3480</v>
      </c>
      <c r="H17" t="s">
        <v>812</v>
      </c>
    </row>
    <row r="18">
      <c r="A18" s="5" t="s">
        <v>354</v>
      </c>
      <c r="B18" t="s">
        <v>453</v>
      </c>
      <c r="C18" t="s">
        <v>4042</v>
      </c>
      <c r="D18" t="s">
        <v>1292</v>
      </c>
      <c r="E18" t="s">
        <v>4043</v>
      </c>
      <c r="F18" t="s">
        <v>4044</v>
      </c>
      <c r="G18" t="s">
        <v>4045</v>
      </c>
      <c r="H18" t="s">
        <v>4046</v>
      </c>
    </row>
    <row r="19">
      <c r="A19" s="5" t="s">
        <v>354</v>
      </c>
      <c r="B19" t="s">
        <v>459</v>
      </c>
      <c r="C19" t="s">
        <v>3373</v>
      </c>
      <c r="D19" t="s">
        <v>1108</v>
      </c>
      <c r="E19" t="s">
        <v>4047</v>
      </c>
      <c r="F19" t="s">
        <v>499</v>
      </c>
      <c r="G19" t="s">
        <v>4048</v>
      </c>
      <c r="H19" t="s">
        <v>685</v>
      </c>
    </row>
    <row r="20">
      <c r="A20" s="5" t="s">
        <v>354</v>
      </c>
      <c r="B20" t="s">
        <v>466</v>
      </c>
      <c r="C20" t="s">
        <v>3823</v>
      </c>
      <c r="D20" t="s">
        <v>1060</v>
      </c>
      <c r="E20" t="s">
        <v>4049</v>
      </c>
      <c r="F20" t="s">
        <v>1060</v>
      </c>
      <c r="G20" t="s">
        <v>4050</v>
      </c>
      <c r="H20" t="s">
        <v>876</v>
      </c>
    </row>
    <row r="21">
      <c r="A21" s="5" t="s">
        <v>354</v>
      </c>
      <c r="B21" t="s">
        <v>470</v>
      </c>
      <c r="C21" t="s">
        <v>1038</v>
      </c>
      <c r="D21" t="s">
        <v>1505</v>
      </c>
      <c r="E21" t="s">
        <v>3723</v>
      </c>
      <c r="F21" t="s">
        <v>1505</v>
      </c>
      <c r="G21" t="s">
        <v>3157</v>
      </c>
      <c r="H21" t="s">
        <v>1488</v>
      </c>
    </row>
    <row r="22">
      <c r="A22" s="5" t="s">
        <v>354</v>
      </c>
      <c r="B22" t="s">
        <v>477</v>
      </c>
      <c r="C22" t="s">
        <v>4051</v>
      </c>
      <c r="D22" t="s">
        <v>813</v>
      </c>
      <c r="E22" t="s">
        <v>4052</v>
      </c>
      <c r="F22" t="s">
        <v>1198</v>
      </c>
      <c r="G22" t="s">
        <v>3698</v>
      </c>
      <c r="H22" t="s">
        <v>1198</v>
      </c>
    </row>
    <row r="23">
      <c r="A23" s="5" t="s">
        <v>354</v>
      </c>
      <c r="B23" t="s">
        <v>481</v>
      </c>
      <c r="C23" t="s">
        <v>4053</v>
      </c>
      <c r="D23" t="s">
        <v>1125</v>
      </c>
      <c r="E23" t="s">
        <v>3200</v>
      </c>
      <c r="F23" t="s">
        <v>1125</v>
      </c>
      <c r="G23" t="s">
        <v>3878</v>
      </c>
      <c r="H23" t="s">
        <v>1120</v>
      </c>
    </row>
    <row r="24">
      <c r="A24" s="5" t="s">
        <v>354</v>
      </c>
      <c r="B24" t="s">
        <v>486</v>
      </c>
      <c r="C24" t="s">
        <v>3987</v>
      </c>
      <c r="D24" t="s">
        <v>1075</v>
      </c>
      <c r="E24" t="s">
        <v>3713</v>
      </c>
      <c r="F24" t="s">
        <v>1513</v>
      </c>
      <c r="G24" t="s">
        <v>3778</v>
      </c>
      <c r="H24" t="s">
        <v>1125</v>
      </c>
    </row>
    <row r="25">
      <c r="A25" s="5" t="s">
        <v>354</v>
      </c>
      <c r="B25" t="s">
        <v>491</v>
      </c>
      <c r="C25" t="s">
        <v>4054</v>
      </c>
      <c r="D25" t="s">
        <v>1130</v>
      </c>
      <c r="E25" t="s">
        <v>1044</v>
      </c>
      <c r="F25" t="s">
        <v>1130</v>
      </c>
      <c r="G25" t="s">
        <v>3168</v>
      </c>
      <c r="H25" t="s">
        <v>1505</v>
      </c>
    </row>
    <row r="26">
      <c r="A26" s="5" t="s">
        <v>354</v>
      </c>
      <c r="B26" t="s">
        <v>493</v>
      </c>
      <c r="C26" t="s">
        <v>4055</v>
      </c>
      <c r="D26" t="s">
        <v>440</v>
      </c>
      <c r="E26" t="s">
        <v>4056</v>
      </c>
      <c r="F26" t="s">
        <v>440</v>
      </c>
      <c r="G26" t="s">
        <v>4057</v>
      </c>
      <c r="H26" t="s">
        <v>440</v>
      </c>
    </row>
    <row r="28">
      <c r="A28" t="s">
        <v>371</v>
      </c>
    </row>
    <row r="29">
      <c r="A29" t="s">
        <v>2958</v>
      </c>
    </row>
    <row r="30">
      <c r="A30" t="s">
        <v>2959</v>
      </c>
    </row>
    <row r="31">
      <c r="A31" t="s">
        <v>2960</v>
      </c>
    </row>
    <row r="32">
      <c r="A32" t="s">
        <v>4024</v>
      </c>
    </row>
    <row r="33">
      <c r="A33" t="s">
        <v>354</v>
      </c>
    </row>
    <row r="34">
      <c r="A34" t="s">
        <v>376</v>
      </c>
    </row>
    <row r="35">
      <c r="A35" t="s">
        <v>506</v>
      </c>
    </row>
  </sheetData>
  <mergeCells count="4">
    <mergeCell ref="A3:B3"/>
    <mergeCell ref="E3:F3"/>
    <mergeCell ref="G3:H3"/>
    <mergeCell ref="C3:D3"/>
  </mergeCells>
  <pageMargins left="0.7" right="0.7" top="0.75" bottom="0.75" header="0.3" footer="0.3"/>
  <pageSetup paperSize="9" orientation="portrait" horizontalDpi="300" verticalDpi="300"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</cols>
  <sheetData>
    <row r="1">
      <c r="A1" s="4" t="s">
        <v>180</v>
      </c>
    </row>
    <row r="2">
      <c r="A2" s="3" t="str">
        <f>=HYPERLINK("#'INDEX'!A1", "Back to INDEX")</f>
      </c>
    </row>
    <row r="3">
      <c r="A3" s="2" t="s">
        <v>354</v>
      </c>
      <c r="B3" s="2" t="s">
        <v>354</v>
      </c>
      <c r="C3" s="2" t="s">
        <v>2987</v>
      </c>
      <c r="D3" s="2" t="s">
        <v>2987</v>
      </c>
      <c r="E3" s="2" t="s">
        <v>2988</v>
      </c>
      <c r="F3" s="2" t="s">
        <v>2988</v>
      </c>
      <c r="G3" s="2" t="s">
        <v>3796</v>
      </c>
      <c r="H3" s="2" t="s">
        <v>3796</v>
      </c>
    </row>
    <row r="4">
      <c r="A4" s="6" t="s">
        <v>354</v>
      </c>
      <c r="B4" s="6" t="s">
        <v>354</v>
      </c>
      <c r="C4" s="6" t="s">
        <v>3797</v>
      </c>
      <c r="D4" s="6" t="s">
        <v>3798</v>
      </c>
      <c r="E4" s="6" t="s">
        <v>3797</v>
      </c>
      <c r="F4" s="6" t="s">
        <v>3798</v>
      </c>
      <c r="G4" s="6" t="s">
        <v>3797</v>
      </c>
      <c r="H4" s="6" t="s">
        <v>3798</v>
      </c>
    </row>
    <row r="5">
      <c r="A5" s="5" t="s">
        <v>354</v>
      </c>
      <c r="B5" t="s">
        <v>384</v>
      </c>
      <c r="C5" t="s">
        <v>4058</v>
      </c>
      <c r="D5" t="s">
        <v>1225</v>
      </c>
      <c r="E5" t="s">
        <v>4059</v>
      </c>
      <c r="F5" t="s">
        <v>1402</v>
      </c>
      <c r="G5" t="s">
        <v>4060</v>
      </c>
      <c r="H5" t="s">
        <v>1402</v>
      </c>
    </row>
    <row r="6">
      <c r="A6" s="5" t="s">
        <v>354</v>
      </c>
      <c r="B6" t="s">
        <v>391</v>
      </c>
      <c r="C6" t="s">
        <v>4054</v>
      </c>
      <c r="D6" t="s">
        <v>1197</v>
      </c>
      <c r="E6" t="s">
        <v>1053</v>
      </c>
      <c r="F6" t="s">
        <v>1197</v>
      </c>
      <c r="G6" t="s">
        <v>3267</v>
      </c>
      <c r="H6" t="s">
        <v>1513</v>
      </c>
    </row>
    <row r="7">
      <c r="A7" s="5" t="s">
        <v>354</v>
      </c>
      <c r="B7" t="s">
        <v>396</v>
      </c>
      <c r="C7" t="s">
        <v>4061</v>
      </c>
      <c r="D7" t="s">
        <v>500</v>
      </c>
      <c r="E7" t="s">
        <v>4062</v>
      </c>
      <c r="F7" t="s">
        <v>1067</v>
      </c>
      <c r="G7" t="s">
        <v>3353</v>
      </c>
      <c r="H7" t="s">
        <v>1298</v>
      </c>
    </row>
    <row r="8">
      <c r="A8" s="5" t="s">
        <v>354</v>
      </c>
      <c r="B8" t="s">
        <v>403</v>
      </c>
      <c r="C8" t="s">
        <v>1051</v>
      </c>
      <c r="D8" t="s">
        <v>1075</v>
      </c>
      <c r="E8" t="s">
        <v>1043</v>
      </c>
      <c r="F8" t="s">
        <v>1075</v>
      </c>
      <c r="G8" t="s">
        <v>3290</v>
      </c>
      <c r="H8" t="s">
        <v>1080</v>
      </c>
    </row>
    <row r="9">
      <c r="A9" s="5" t="s">
        <v>354</v>
      </c>
      <c r="B9" t="s">
        <v>410</v>
      </c>
      <c r="C9" t="s">
        <v>3967</v>
      </c>
      <c r="D9" t="s">
        <v>1072</v>
      </c>
      <c r="E9" t="s">
        <v>2983</v>
      </c>
      <c r="F9" t="s">
        <v>621</v>
      </c>
      <c r="G9" t="s">
        <v>3340</v>
      </c>
      <c r="H9" t="s">
        <v>1025</v>
      </c>
    </row>
    <row r="10">
      <c r="A10" s="5" t="s">
        <v>354</v>
      </c>
      <c r="B10" t="s">
        <v>416</v>
      </c>
      <c r="C10" t="s">
        <v>4063</v>
      </c>
      <c r="D10" t="s">
        <v>1240</v>
      </c>
      <c r="E10" t="s">
        <v>4064</v>
      </c>
      <c r="F10" t="s">
        <v>1212</v>
      </c>
      <c r="G10" t="s">
        <v>4020</v>
      </c>
      <c r="H10" t="s">
        <v>1212</v>
      </c>
    </row>
    <row r="11">
      <c r="A11" s="5" t="s">
        <v>354</v>
      </c>
      <c r="B11" t="s">
        <v>423</v>
      </c>
      <c r="C11" t="s">
        <v>4065</v>
      </c>
      <c r="D11" t="s">
        <v>2863</v>
      </c>
      <c r="E11" t="s">
        <v>3743</v>
      </c>
      <c r="F11" t="s">
        <v>1362</v>
      </c>
      <c r="G11" t="s">
        <v>3353</v>
      </c>
      <c r="H11" t="s">
        <v>1298</v>
      </c>
    </row>
    <row r="12">
      <c r="A12" s="5" t="s">
        <v>354</v>
      </c>
      <c r="B12" t="s">
        <v>428</v>
      </c>
      <c r="C12" t="s">
        <v>3538</v>
      </c>
      <c r="D12" t="s">
        <v>1079</v>
      </c>
      <c r="E12" t="s">
        <v>3162</v>
      </c>
      <c r="F12" t="s">
        <v>1317</v>
      </c>
      <c r="G12" t="s">
        <v>3290</v>
      </c>
      <c r="H12" t="s">
        <v>1080</v>
      </c>
    </row>
    <row r="13">
      <c r="A13" s="5" t="s">
        <v>354</v>
      </c>
      <c r="B13" t="s">
        <v>433</v>
      </c>
      <c r="C13" t="s">
        <v>3247</v>
      </c>
      <c r="D13" t="s">
        <v>1319</v>
      </c>
      <c r="E13" t="s">
        <v>3337</v>
      </c>
      <c r="F13" t="s">
        <v>1319</v>
      </c>
      <c r="G13" t="s">
        <v>3166</v>
      </c>
      <c r="H13" t="s">
        <v>1319</v>
      </c>
    </row>
    <row r="14">
      <c r="A14" s="5" t="s">
        <v>354</v>
      </c>
      <c r="B14" t="s">
        <v>437</v>
      </c>
      <c r="C14" t="s">
        <v>3177</v>
      </c>
      <c r="D14" t="s">
        <v>1130</v>
      </c>
      <c r="E14" t="s">
        <v>3291</v>
      </c>
      <c r="F14" t="s">
        <v>1130</v>
      </c>
      <c r="G14" t="s">
        <v>3212</v>
      </c>
      <c r="H14" t="s">
        <v>1130</v>
      </c>
    </row>
    <row r="15">
      <c r="A15" s="5" t="s">
        <v>354</v>
      </c>
      <c r="B15" t="s">
        <v>441</v>
      </c>
      <c r="C15" t="s">
        <v>3247</v>
      </c>
      <c r="D15" t="s">
        <v>1319</v>
      </c>
      <c r="E15" t="s">
        <v>3337</v>
      </c>
      <c r="F15" t="s">
        <v>1319</v>
      </c>
      <c r="G15" t="s">
        <v>3157</v>
      </c>
      <c r="H15" t="s">
        <v>1120</v>
      </c>
    </row>
    <row r="16">
      <c r="A16" s="5" t="s">
        <v>354</v>
      </c>
      <c r="B16" t="s">
        <v>443</v>
      </c>
      <c r="C16" t="s">
        <v>1056</v>
      </c>
      <c r="D16" t="s">
        <v>1316</v>
      </c>
      <c r="E16" t="s">
        <v>1056</v>
      </c>
      <c r="F16" t="s">
        <v>1201</v>
      </c>
      <c r="G16" t="s">
        <v>3210</v>
      </c>
      <c r="H16" t="s">
        <v>1201</v>
      </c>
    </row>
    <row r="17">
      <c r="A17" s="5" t="s">
        <v>354</v>
      </c>
      <c r="B17" t="s">
        <v>448</v>
      </c>
      <c r="C17" t="s">
        <v>3567</v>
      </c>
      <c r="D17" t="s">
        <v>1119</v>
      </c>
      <c r="E17" t="s">
        <v>3747</v>
      </c>
      <c r="F17" t="s">
        <v>892</v>
      </c>
      <c r="G17" t="s">
        <v>3111</v>
      </c>
      <c r="H17" t="s">
        <v>1239</v>
      </c>
    </row>
    <row r="18">
      <c r="A18" s="5" t="s">
        <v>354</v>
      </c>
      <c r="B18" t="s">
        <v>453</v>
      </c>
      <c r="C18" t="s">
        <v>4066</v>
      </c>
      <c r="D18" t="s">
        <v>1141</v>
      </c>
      <c r="E18" t="s">
        <v>4067</v>
      </c>
      <c r="F18" t="s">
        <v>1368</v>
      </c>
      <c r="G18" t="s">
        <v>4037</v>
      </c>
      <c r="H18" t="s">
        <v>687</v>
      </c>
    </row>
    <row r="19">
      <c r="A19" s="5" t="s">
        <v>354</v>
      </c>
      <c r="B19" t="s">
        <v>459</v>
      </c>
      <c r="C19" t="s">
        <v>3066</v>
      </c>
      <c r="D19" t="s">
        <v>1253</v>
      </c>
      <c r="E19" t="s">
        <v>3888</v>
      </c>
      <c r="F19" t="s">
        <v>1195</v>
      </c>
      <c r="G19" t="s">
        <v>3581</v>
      </c>
      <c r="H19" t="s">
        <v>1414</v>
      </c>
    </row>
    <row r="20">
      <c r="A20" s="5" t="s">
        <v>354</v>
      </c>
      <c r="B20" t="s">
        <v>466</v>
      </c>
      <c r="C20" t="s">
        <v>3216</v>
      </c>
      <c r="D20" t="s">
        <v>1316</v>
      </c>
      <c r="E20" t="s">
        <v>3166</v>
      </c>
      <c r="F20" t="s">
        <v>1316</v>
      </c>
      <c r="G20" t="s">
        <v>3211</v>
      </c>
      <c r="H20" t="s">
        <v>1316</v>
      </c>
    </row>
    <row r="21">
      <c r="A21" s="5" t="s">
        <v>354</v>
      </c>
      <c r="B21" t="s">
        <v>470</v>
      </c>
      <c r="C21" t="s">
        <v>3731</v>
      </c>
      <c r="D21" t="s">
        <v>875</v>
      </c>
      <c r="E21" t="s">
        <v>4068</v>
      </c>
      <c r="F21" t="s">
        <v>875</v>
      </c>
      <c r="G21" t="s">
        <v>3967</v>
      </c>
      <c r="H21" t="s">
        <v>894</v>
      </c>
    </row>
    <row r="22">
      <c r="A22" s="5" t="s">
        <v>354</v>
      </c>
      <c r="B22" t="s">
        <v>477</v>
      </c>
      <c r="C22" t="s">
        <v>3538</v>
      </c>
      <c r="D22" t="s">
        <v>1079</v>
      </c>
      <c r="E22" t="s">
        <v>3228</v>
      </c>
      <c r="F22" t="s">
        <v>1080</v>
      </c>
      <c r="G22" t="s">
        <v>3247</v>
      </c>
      <c r="H22" t="s">
        <v>1059</v>
      </c>
    </row>
    <row r="23">
      <c r="A23" s="5" t="s">
        <v>354</v>
      </c>
      <c r="B23" t="s">
        <v>481</v>
      </c>
      <c r="C23" t="s">
        <v>3195</v>
      </c>
      <c r="D23" t="s">
        <v>1063</v>
      </c>
      <c r="E23" t="s">
        <v>3897</v>
      </c>
      <c r="F23" t="s">
        <v>812</v>
      </c>
      <c r="G23" t="s">
        <v>4069</v>
      </c>
      <c r="H23" t="s">
        <v>894</v>
      </c>
    </row>
    <row r="24">
      <c r="A24" s="5" t="s">
        <v>354</v>
      </c>
      <c r="B24" t="s">
        <v>486</v>
      </c>
      <c r="C24" t="s">
        <v>4054</v>
      </c>
      <c r="D24" t="s">
        <v>1197</v>
      </c>
      <c r="E24" t="s">
        <v>1050</v>
      </c>
      <c r="F24" t="s">
        <v>1197</v>
      </c>
      <c r="G24" t="s">
        <v>3163</v>
      </c>
      <c r="H24" t="s">
        <v>1197</v>
      </c>
    </row>
    <row r="25">
      <c r="A25" s="5" t="s">
        <v>354</v>
      </c>
      <c r="B25" t="s">
        <v>491</v>
      </c>
      <c r="C25" t="s">
        <v>3212</v>
      </c>
      <c r="D25" t="s">
        <v>1505</v>
      </c>
      <c r="E25" t="s">
        <v>3212</v>
      </c>
      <c r="F25" t="s">
        <v>1505</v>
      </c>
      <c r="G25" t="s">
        <v>3180</v>
      </c>
      <c r="H25" t="s">
        <v>395</v>
      </c>
    </row>
    <row r="26">
      <c r="A26" s="5" t="s">
        <v>354</v>
      </c>
      <c r="B26" t="s">
        <v>493</v>
      </c>
      <c r="C26" t="s">
        <v>4070</v>
      </c>
      <c r="D26" t="s">
        <v>440</v>
      </c>
      <c r="E26" t="s">
        <v>4071</v>
      </c>
      <c r="F26" t="s">
        <v>440</v>
      </c>
      <c r="G26" t="s">
        <v>4072</v>
      </c>
      <c r="H26" t="s">
        <v>440</v>
      </c>
    </row>
    <row r="28">
      <c r="A28" t="s">
        <v>371</v>
      </c>
    </row>
    <row r="29">
      <c r="A29" t="s">
        <v>2958</v>
      </c>
    </row>
    <row r="30">
      <c r="A30" t="s">
        <v>2959</v>
      </c>
    </row>
    <row r="31">
      <c r="A31" t="s">
        <v>2960</v>
      </c>
    </row>
    <row r="32">
      <c r="A32" t="s">
        <v>4073</v>
      </c>
    </row>
    <row r="33">
      <c r="A33" t="s">
        <v>354</v>
      </c>
    </row>
    <row r="34">
      <c r="A34" t="s">
        <v>376</v>
      </c>
    </row>
    <row r="35">
      <c r="A35" t="s">
        <v>506</v>
      </c>
    </row>
  </sheetData>
  <mergeCells count="4">
    <mergeCell ref="A3:B3"/>
    <mergeCell ref="E3:F3"/>
    <mergeCell ref="G3:H3"/>
    <mergeCell ref="C3:D3"/>
  </mergeCells>
  <pageMargins left="0.7" right="0.7" top="0.75" bottom="0.75" header="0.3" footer="0.3"/>
  <pageSetup paperSize="9" orientation="portrait" horizontalDpi="300" verticalDpi="300"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</cols>
  <sheetData>
    <row r="1">
      <c r="A1" s="4" t="s">
        <v>182</v>
      </c>
    </row>
    <row r="2">
      <c r="A2" s="3" t="str">
        <f>=HYPERLINK("#'INDEX'!A1", "Back to INDEX")</f>
      </c>
    </row>
    <row r="3">
      <c r="A3" s="2" t="s">
        <v>354</v>
      </c>
      <c r="B3" s="2" t="s">
        <v>354</v>
      </c>
      <c r="C3" s="2" t="s">
        <v>2987</v>
      </c>
      <c r="D3" s="2" t="s">
        <v>2987</v>
      </c>
      <c r="E3" s="2" t="s">
        <v>2988</v>
      </c>
      <c r="F3" s="2" t="s">
        <v>2988</v>
      </c>
      <c r="G3" s="2" t="s">
        <v>3796</v>
      </c>
      <c r="H3" s="2" t="s">
        <v>3796</v>
      </c>
    </row>
    <row r="4">
      <c r="A4" s="6" t="s">
        <v>354</v>
      </c>
      <c r="B4" s="6" t="s">
        <v>354</v>
      </c>
      <c r="C4" s="6" t="s">
        <v>3797</v>
      </c>
      <c r="D4" s="6" t="s">
        <v>3798</v>
      </c>
      <c r="E4" s="6" t="s">
        <v>3797</v>
      </c>
      <c r="F4" s="6" t="s">
        <v>3798</v>
      </c>
      <c r="G4" s="6" t="s">
        <v>3797</v>
      </c>
      <c r="H4" s="6" t="s">
        <v>3798</v>
      </c>
    </row>
    <row r="5">
      <c r="A5" s="5" t="s">
        <v>354</v>
      </c>
      <c r="B5" t="s">
        <v>384</v>
      </c>
      <c r="C5" t="s">
        <v>4074</v>
      </c>
      <c r="D5" t="s">
        <v>1439</v>
      </c>
      <c r="E5" t="s">
        <v>4075</v>
      </c>
      <c r="F5" t="s">
        <v>1434</v>
      </c>
      <c r="G5" t="s">
        <v>4076</v>
      </c>
      <c r="H5" t="s">
        <v>1453</v>
      </c>
    </row>
    <row r="6">
      <c r="A6" s="5" t="s">
        <v>354</v>
      </c>
      <c r="B6" t="s">
        <v>391</v>
      </c>
      <c r="C6" t="s">
        <v>3320</v>
      </c>
      <c r="D6" t="s">
        <v>1063</v>
      </c>
      <c r="E6" t="s">
        <v>2980</v>
      </c>
      <c r="F6" t="s">
        <v>1063</v>
      </c>
      <c r="G6" t="s">
        <v>3290</v>
      </c>
      <c r="H6" t="s">
        <v>893</v>
      </c>
    </row>
    <row r="7">
      <c r="A7" s="5" t="s">
        <v>354</v>
      </c>
      <c r="B7" t="s">
        <v>396</v>
      </c>
      <c r="C7" t="s">
        <v>4051</v>
      </c>
      <c r="D7" t="s">
        <v>1225</v>
      </c>
      <c r="E7" t="s">
        <v>3668</v>
      </c>
      <c r="F7" t="s">
        <v>1402</v>
      </c>
      <c r="G7" t="s">
        <v>3731</v>
      </c>
      <c r="H7" t="s">
        <v>1307</v>
      </c>
    </row>
    <row r="8">
      <c r="A8" s="5" t="s">
        <v>354</v>
      </c>
      <c r="B8" t="s">
        <v>403</v>
      </c>
      <c r="C8" t="s">
        <v>3167</v>
      </c>
      <c r="D8" t="s">
        <v>1129</v>
      </c>
      <c r="E8" t="s">
        <v>3210</v>
      </c>
      <c r="F8" t="s">
        <v>1201</v>
      </c>
      <c r="G8" t="s">
        <v>3291</v>
      </c>
      <c r="H8" t="s">
        <v>1319</v>
      </c>
    </row>
    <row r="9">
      <c r="A9" s="5" t="s">
        <v>354</v>
      </c>
      <c r="B9" t="s">
        <v>410</v>
      </c>
      <c r="C9" t="s">
        <v>3541</v>
      </c>
      <c r="D9" t="s">
        <v>1368</v>
      </c>
      <c r="E9" t="s">
        <v>3176</v>
      </c>
      <c r="F9" t="s">
        <v>894</v>
      </c>
      <c r="G9" t="s">
        <v>3375</v>
      </c>
      <c r="H9" t="s">
        <v>964</v>
      </c>
    </row>
    <row r="10">
      <c r="A10" s="5" t="s">
        <v>354</v>
      </c>
      <c r="B10" t="s">
        <v>416</v>
      </c>
      <c r="C10" t="s">
        <v>2950</v>
      </c>
      <c r="D10" t="s">
        <v>1108</v>
      </c>
      <c r="E10" t="s">
        <v>3207</v>
      </c>
      <c r="F10" t="s">
        <v>686</v>
      </c>
      <c r="G10" t="s">
        <v>1038</v>
      </c>
      <c r="H10" t="s">
        <v>501</v>
      </c>
    </row>
    <row r="11">
      <c r="A11" s="5" t="s">
        <v>354</v>
      </c>
      <c r="B11" t="s">
        <v>423</v>
      </c>
      <c r="C11" t="s">
        <v>2994</v>
      </c>
      <c r="D11" t="s">
        <v>966</v>
      </c>
      <c r="E11" t="s">
        <v>3257</v>
      </c>
      <c r="F11" t="s">
        <v>966</v>
      </c>
      <c r="G11" t="s">
        <v>1050</v>
      </c>
      <c r="H11" t="s">
        <v>875</v>
      </c>
    </row>
    <row r="12">
      <c r="A12" s="5" t="s">
        <v>354</v>
      </c>
      <c r="B12" t="s">
        <v>428</v>
      </c>
      <c r="C12" t="s">
        <v>3177</v>
      </c>
      <c r="D12" t="s">
        <v>1117</v>
      </c>
      <c r="E12" t="s">
        <v>3177</v>
      </c>
      <c r="F12" t="s">
        <v>1117</v>
      </c>
      <c r="G12" t="s">
        <v>3180</v>
      </c>
      <c r="H12" t="s">
        <v>395</v>
      </c>
    </row>
    <row r="13">
      <c r="A13" s="5" t="s">
        <v>354</v>
      </c>
      <c r="B13" t="s">
        <v>433</v>
      </c>
      <c r="C13" t="s">
        <v>1056</v>
      </c>
      <c r="D13" t="s">
        <v>1125</v>
      </c>
      <c r="E13" t="s">
        <v>3157</v>
      </c>
      <c r="F13" t="s">
        <v>1125</v>
      </c>
      <c r="G13" t="s">
        <v>3211</v>
      </c>
      <c r="H13" t="s">
        <v>1075</v>
      </c>
    </row>
    <row r="14">
      <c r="A14" s="5" t="s">
        <v>354</v>
      </c>
      <c r="B14" t="s">
        <v>437</v>
      </c>
      <c r="C14" t="s">
        <v>3158</v>
      </c>
      <c r="D14" t="s">
        <v>1488</v>
      </c>
      <c r="E14" t="s">
        <v>3158</v>
      </c>
      <c r="F14" t="s">
        <v>1488</v>
      </c>
      <c r="G14" t="s">
        <v>3180</v>
      </c>
      <c r="H14" t="s">
        <v>395</v>
      </c>
    </row>
    <row r="15">
      <c r="A15" s="5" t="s">
        <v>354</v>
      </c>
      <c r="B15" t="s">
        <v>441</v>
      </c>
      <c r="C15" t="s">
        <v>3166</v>
      </c>
      <c r="D15" t="s">
        <v>1319</v>
      </c>
      <c r="E15" t="s">
        <v>3166</v>
      </c>
      <c r="F15" t="s">
        <v>1319</v>
      </c>
      <c r="G15" t="s">
        <v>3168</v>
      </c>
      <c r="H15" t="s">
        <v>1196</v>
      </c>
    </row>
    <row r="16">
      <c r="A16" s="5" t="s">
        <v>354</v>
      </c>
      <c r="B16" t="s">
        <v>443</v>
      </c>
      <c r="C16" t="s">
        <v>3212</v>
      </c>
      <c r="D16" t="s">
        <v>1130</v>
      </c>
      <c r="E16" t="s">
        <v>3212</v>
      </c>
      <c r="F16" t="s">
        <v>1488</v>
      </c>
      <c r="G16" t="s">
        <v>3180</v>
      </c>
      <c r="H16" t="s">
        <v>395</v>
      </c>
    </row>
    <row r="17">
      <c r="A17" s="5" t="s">
        <v>354</v>
      </c>
      <c r="B17" t="s">
        <v>448</v>
      </c>
      <c r="C17" t="s">
        <v>2980</v>
      </c>
      <c r="D17" t="s">
        <v>501</v>
      </c>
      <c r="E17" t="s">
        <v>3737</v>
      </c>
      <c r="F17" t="s">
        <v>966</v>
      </c>
      <c r="G17" t="s">
        <v>1038</v>
      </c>
      <c r="H17" t="s">
        <v>501</v>
      </c>
    </row>
    <row r="18">
      <c r="A18" s="5" t="s">
        <v>354</v>
      </c>
      <c r="B18" t="s">
        <v>453</v>
      </c>
      <c r="C18" t="s">
        <v>3697</v>
      </c>
      <c r="D18" t="s">
        <v>1298</v>
      </c>
      <c r="E18" t="s">
        <v>4077</v>
      </c>
      <c r="F18" t="s">
        <v>1021</v>
      </c>
      <c r="G18" t="s">
        <v>3281</v>
      </c>
      <c r="H18" t="s">
        <v>1284</v>
      </c>
    </row>
    <row r="19">
      <c r="A19" s="5" t="s">
        <v>354</v>
      </c>
      <c r="B19" t="s">
        <v>459</v>
      </c>
      <c r="C19" t="s">
        <v>3685</v>
      </c>
      <c r="D19" t="s">
        <v>2863</v>
      </c>
      <c r="E19" t="s">
        <v>3353</v>
      </c>
      <c r="F19" t="s">
        <v>1361</v>
      </c>
      <c r="G19" t="s">
        <v>2973</v>
      </c>
      <c r="H19" t="s">
        <v>1236</v>
      </c>
    </row>
    <row r="20">
      <c r="A20" s="5" t="s">
        <v>354</v>
      </c>
      <c r="B20" t="s">
        <v>466</v>
      </c>
      <c r="C20" t="s">
        <v>3180</v>
      </c>
      <c r="D20" t="s">
        <v>395</v>
      </c>
      <c r="E20" t="s">
        <v>3180</v>
      </c>
      <c r="F20" t="s">
        <v>395</v>
      </c>
      <c r="G20" t="s">
        <v>3180</v>
      </c>
      <c r="H20" t="s">
        <v>395</v>
      </c>
    </row>
    <row r="21">
      <c r="A21" s="5" t="s">
        <v>354</v>
      </c>
      <c r="B21" t="s">
        <v>470</v>
      </c>
      <c r="C21" t="s">
        <v>3290</v>
      </c>
      <c r="D21" t="s">
        <v>1080</v>
      </c>
      <c r="E21" t="s">
        <v>3163</v>
      </c>
      <c r="F21" t="s">
        <v>1059</v>
      </c>
      <c r="G21" t="s">
        <v>3306</v>
      </c>
      <c r="H21" t="s">
        <v>1060</v>
      </c>
    </row>
    <row r="22">
      <c r="A22" s="5" t="s">
        <v>354</v>
      </c>
      <c r="B22" t="s">
        <v>477</v>
      </c>
      <c r="C22" t="s">
        <v>1055</v>
      </c>
      <c r="D22" t="s">
        <v>1075</v>
      </c>
      <c r="E22" t="s">
        <v>1052</v>
      </c>
      <c r="F22" t="s">
        <v>1513</v>
      </c>
      <c r="G22" t="s">
        <v>3220</v>
      </c>
      <c r="H22" t="s">
        <v>1197</v>
      </c>
    </row>
    <row r="23">
      <c r="A23" s="5" t="s">
        <v>354</v>
      </c>
      <c r="B23" t="s">
        <v>481</v>
      </c>
      <c r="C23" t="s">
        <v>3223</v>
      </c>
      <c r="D23" t="s">
        <v>1129</v>
      </c>
      <c r="E23" t="s">
        <v>3211</v>
      </c>
      <c r="F23" t="s">
        <v>1201</v>
      </c>
      <c r="G23" t="s">
        <v>3187</v>
      </c>
      <c r="H23" t="s">
        <v>1316</v>
      </c>
    </row>
    <row r="24">
      <c r="A24" s="5" t="s">
        <v>354</v>
      </c>
      <c r="B24" t="s">
        <v>486</v>
      </c>
      <c r="C24" t="s">
        <v>3167</v>
      </c>
      <c r="D24" t="s">
        <v>1129</v>
      </c>
      <c r="E24" t="s">
        <v>3167</v>
      </c>
      <c r="F24" t="s">
        <v>1129</v>
      </c>
      <c r="G24" t="s">
        <v>3291</v>
      </c>
      <c r="H24" t="s">
        <v>1319</v>
      </c>
    </row>
    <row r="25">
      <c r="A25" s="5" t="s">
        <v>354</v>
      </c>
      <c r="B25" t="s">
        <v>491</v>
      </c>
      <c r="C25" t="s">
        <v>3212</v>
      </c>
      <c r="D25" t="s">
        <v>1130</v>
      </c>
      <c r="E25" t="s">
        <v>3187</v>
      </c>
      <c r="F25" t="s">
        <v>1130</v>
      </c>
      <c r="G25" t="s">
        <v>3180</v>
      </c>
      <c r="H25" t="s">
        <v>395</v>
      </c>
    </row>
    <row r="26">
      <c r="A26" s="5" t="s">
        <v>354</v>
      </c>
      <c r="B26" t="s">
        <v>493</v>
      </c>
      <c r="C26" t="s">
        <v>4078</v>
      </c>
      <c r="D26" t="s">
        <v>440</v>
      </c>
      <c r="E26" t="s">
        <v>4079</v>
      </c>
      <c r="F26" t="s">
        <v>440</v>
      </c>
      <c r="G26" t="s">
        <v>4080</v>
      </c>
      <c r="H26" t="s">
        <v>440</v>
      </c>
    </row>
    <row r="28">
      <c r="A28" t="s">
        <v>371</v>
      </c>
    </row>
    <row r="29">
      <c r="A29" t="s">
        <v>2958</v>
      </c>
    </row>
    <row r="30">
      <c r="A30" t="s">
        <v>2959</v>
      </c>
    </row>
    <row r="31">
      <c r="A31" t="s">
        <v>2960</v>
      </c>
    </row>
    <row r="32">
      <c r="A32" t="s">
        <v>4073</v>
      </c>
    </row>
    <row r="33">
      <c r="A33" t="s">
        <v>354</v>
      </c>
    </row>
    <row r="34">
      <c r="A34" t="s">
        <v>376</v>
      </c>
    </row>
    <row r="35">
      <c r="A35" t="s">
        <v>506</v>
      </c>
    </row>
  </sheetData>
  <mergeCells count="4">
    <mergeCell ref="A3:B3"/>
    <mergeCell ref="E3:F3"/>
    <mergeCell ref="G3:H3"/>
    <mergeCell ref="C3:D3"/>
  </mergeCells>
  <pageMargins left="0.7" right="0.7" top="0.75" bottom="0.75" header="0.3" footer="0.3"/>
  <pageSetup paperSize="9" orientation="portrait" horizontalDpi="300" verticalDpi="300"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184</v>
      </c>
    </row>
    <row r="2">
      <c r="A2" s="3" t="str">
        <f>=HYPERLINK("#'INDEX'!A1", "Back to INDEX")</f>
      </c>
    </row>
    <row r="3">
      <c r="A3" s="2" t="s">
        <v>354</v>
      </c>
      <c r="B3" s="2" t="s">
        <v>354</v>
      </c>
      <c r="C3" s="2" t="s">
        <v>4081</v>
      </c>
      <c r="D3" s="2" t="s">
        <v>4081</v>
      </c>
      <c r="E3" s="2" t="s">
        <v>4082</v>
      </c>
      <c r="F3" s="2" t="s">
        <v>4082</v>
      </c>
      <c r="G3" s="2" t="s">
        <v>4083</v>
      </c>
      <c r="H3" s="2" t="s">
        <v>4083</v>
      </c>
      <c r="I3" s="2" t="s">
        <v>4084</v>
      </c>
      <c r="J3" s="2" t="s">
        <v>4084</v>
      </c>
    </row>
    <row r="4">
      <c r="A4" s="6" t="s">
        <v>354</v>
      </c>
      <c r="B4" s="6" t="s">
        <v>354</v>
      </c>
      <c r="C4" s="6" t="s">
        <v>3797</v>
      </c>
      <c r="D4" s="6" t="s">
        <v>3798</v>
      </c>
      <c r="E4" s="6" t="s">
        <v>3797</v>
      </c>
      <c r="F4" s="6" t="s">
        <v>3798</v>
      </c>
      <c r="G4" s="6" t="s">
        <v>3797</v>
      </c>
      <c r="H4" s="6" t="s">
        <v>3798</v>
      </c>
      <c r="I4" s="6" t="s">
        <v>3797</v>
      </c>
      <c r="J4" s="6" t="s">
        <v>3798</v>
      </c>
    </row>
    <row r="5">
      <c r="A5" s="5" t="s">
        <v>354</v>
      </c>
      <c r="B5" t="s">
        <v>384</v>
      </c>
      <c r="C5" t="s">
        <v>4085</v>
      </c>
      <c r="D5" t="s">
        <v>1193</v>
      </c>
      <c r="E5" t="s">
        <v>4086</v>
      </c>
      <c r="F5" t="s">
        <v>1247</v>
      </c>
      <c r="G5" t="s">
        <v>4087</v>
      </c>
      <c r="H5" t="s">
        <v>1246</v>
      </c>
      <c r="I5" t="s">
        <v>3069</v>
      </c>
      <c r="J5" t="s">
        <v>1182</v>
      </c>
    </row>
    <row r="6">
      <c r="A6" s="5" t="s">
        <v>354</v>
      </c>
      <c r="B6" t="s">
        <v>391</v>
      </c>
      <c r="C6" t="s">
        <v>4088</v>
      </c>
      <c r="D6" t="s">
        <v>1319</v>
      </c>
      <c r="E6" t="s">
        <v>3486</v>
      </c>
      <c r="F6" t="s">
        <v>1119</v>
      </c>
      <c r="G6" t="s">
        <v>3242</v>
      </c>
      <c r="H6" t="s">
        <v>1120</v>
      </c>
      <c r="I6" t="s">
        <v>3896</v>
      </c>
      <c r="J6" t="s">
        <v>1232</v>
      </c>
    </row>
    <row r="7">
      <c r="A7" s="5" t="s">
        <v>354</v>
      </c>
      <c r="B7" t="s">
        <v>396</v>
      </c>
      <c r="C7" t="s">
        <v>3003</v>
      </c>
      <c r="D7" t="s">
        <v>1080</v>
      </c>
      <c r="E7" t="s">
        <v>4089</v>
      </c>
      <c r="F7" t="s">
        <v>1382</v>
      </c>
      <c r="G7" t="s">
        <v>4090</v>
      </c>
      <c r="H7" t="s">
        <v>1080</v>
      </c>
      <c r="I7" t="s">
        <v>3603</v>
      </c>
      <c r="J7" t="s">
        <v>1178</v>
      </c>
    </row>
    <row r="8">
      <c r="A8" s="5" t="s">
        <v>354</v>
      </c>
      <c r="B8" t="s">
        <v>403</v>
      </c>
      <c r="C8" t="s">
        <v>3893</v>
      </c>
      <c r="D8" t="s">
        <v>1079</v>
      </c>
      <c r="E8" t="s">
        <v>4091</v>
      </c>
      <c r="F8" t="s">
        <v>1077</v>
      </c>
      <c r="G8" t="s">
        <v>4019</v>
      </c>
      <c r="H8" t="s">
        <v>1197</v>
      </c>
      <c r="I8" t="s">
        <v>2999</v>
      </c>
      <c r="J8" t="s">
        <v>1070</v>
      </c>
    </row>
    <row r="9">
      <c r="A9" s="5" t="s">
        <v>354</v>
      </c>
      <c r="B9" t="s">
        <v>410</v>
      </c>
      <c r="C9" t="s">
        <v>3141</v>
      </c>
      <c r="D9" t="s">
        <v>1080</v>
      </c>
      <c r="E9" t="s">
        <v>3564</v>
      </c>
      <c r="F9" t="s">
        <v>1317</v>
      </c>
      <c r="G9" t="s">
        <v>4090</v>
      </c>
      <c r="H9" t="s">
        <v>1080</v>
      </c>
      <c r="I9" t="s">
        <v>4092</v>
      </c>
      <c r="J9" t="s">
        <v>1317</v>
      </c>
    </row>
    <row r="10">
      <c r="A10" s="5" t="s">
        <v>354</v>
      </c>
      <c r="B10" t="s">
        <v>416</v>
      </c>
      <c r="C10" t="s">
        <v>4093</v>
      </c>
      <c r="D10" t="s">
        <v>1326</v>
      </c>
      <c r="E10" t="s">
        <v>4094</v>
      </c>
      <c r="F10" t="s">
        <v>1240</v>
      </c>
      <c r="G10" t="s">
        <v>4095</v>
      </c>
      <c r="H10" t="s">
        <v>502</v>
      </c>
      <c r="I10" t="s">
        <v>3745</v>
      </c>
      <c r="J10" t="s">
        <v>3939</v>
      </c>
    </row>
    <row r="11">
      <c r="A11" s="5" t="s">
        <v>354</v>
      </c>
      <c r="B11" t="s">
        <v>423</v>
      </c>
      <c r="C11" t="s">
        <v>4096</v>
      </c>
      <c r="D11" t="s">
        <v>1120</v>
      </c>
      <c r="E11" t="s">
        <v>3191</v>
      </c>
      <c r="F11" t="s">
        <v>1319</v>
      </c>
      <c r="G11" t="s">
        <v>3353</v>
      </c>
      <c r="H11" t="s">
        <v>1125</v>
      </c>
      <c r="I11" t="s">
        <v>3233</v>
      </c>
      <c r="J11" t="s">
        <v>1319</v>
      </c>
    </row>
    <row r="12">
      <c r="A12" s="5" t="s">
        <v>354</v>
      </c>
      <c r="B12" t="s">
        <v>428</v>
      </c>
      <c r="C12" t="s">
        <v>4097</v>
      </c>
      <c r="D12" t="s">
        <v>498</v>
      </c>
      <c r="E12" t="s">
        <v>2998</v>
      </c>
      <c r="F12" t="s">
        <v>621</v>
      </c>
      <c r="G12" t="s">
        <v>4098</v>
      </c>
      <c r="H12" t="s">
        <v>4099</v>
      </c>
      <c r="I12" t="s">
        <v>3976</v>
      </c>
      <c r="J12" t="s">
        <v>621</v>
      </c>
    </row>
    <row r="13">
      <c r="A13" s="5" t="s">
        <v>354</v>
      </c>
      <c r="B13" t="s">
        <v>433</v>
      </c>
      <c r="C13" t="s">
        <v>3184</v>
      </c>
      <c r="D13" t="s">
        <v>1117</v>
      </c>
      <c r="E13" t="s">
        <v>2969</v>
      </c>
      <c r="F13" t="s">
        <v>1117</v>
      </c>
      <c r="G13" t="s">
        <v>3280</v>
      </c>
      <c r="H13" t="s">
        <v>1316</v>
      </c>
      <c r="I13" t="s">
        <v>3219</v>
      </c>
      <c r="J13" t="s">
        <v>1117</v>
      </c>
    </row>
    <row r="14">
      <c r="A14" s="5" t="s">
        <v>354</v>
      </c>
      <c r="B14" t="s">
        <v>437</v>
      </c>
      <c r="C14" t="s">
        <v>3709</v>
      </c>
      <c r="D14" t="s">
        <v>1117</v>
      </c>
      <c r="E14" t="s">
        <v>3162</v>
      </c>
      <c r="F14" t="s">
        <v>1488</v>
      </c>
      <c r="G14" t="s">
        <v>3778</v>
      </c>
      <c r="H14" t="s">
        <v>1488</v>
      </c>
      <c r="I14" t="s">
        <v>1041</v>
      </c>
      <c r="J14" t="s">
        <v>1488</v>
      </c>
    </row>
    <row r="15">
      <c r="A15" s="5" t="s">
        <v>354</v>
      </c>
      <c r="B15" t="s">
        <v>441</v>
      </c>
      <c r="C15" t="s">
        <v>3700</v>
      </c>
      <c r="D15" t="s">
        <v>1316</v>
      </c>
      <c r="E15" t="s">
        <v>3267</v>
      </c>
      <c r="F15" t="s">
        <v>1505</v>
      </c>
      <c r="G15" t="s">
        <v>3788</v>
      </c>
      <c r="H15" t="s">
        <v>1201</v>
      </c>
      <c r="I15" t="s">
        <v>3220</v>
      </c>
      <c r="J15" t="s">
        <v>1505</v>
      </c>
    </row>
    <row r="16">
      <c r="A16" s="5" t="s">
        <v>354</v>
      </c>
      <c r="B16" t="s">
        <v>443</v>
      </c>
      <c r="C16" t="s">
        <v>4100</v>
      </c>
      <c r="D16" t="s">
        <v>965</v>
      </c>
      <c r="E16" t="s">
        <v>3700</v>
      </c>
      <c r="F16" t="s">
        <v>1075</v>
      </c>
      <c r="G16" t="s">
        <v>3581</v>
      </c>
      <c r="H16" t="s">
        <v>619</v>
      </c>
      <c r="I16" t="s">
        <v>3320</v>
      </c>
      <c r="J16" t="s">
        <v>1513</v>
      </c>
    </row>
    <row r="17">
      <c r="A17" s="5" t="s">
        <v>354</v>
      </c>
      <c r="B17" t="s">
        <v>448</v>
      </c>
      <c r="C17" t="s">
        <v>4101</v>
      </c>
      <c r="D17" t="s">
        <v>1236</v>
      </c>
      <c r="E17" t="s">
        <v>3444</v>
      </c>
      <c r="F17" t="s">
        <v>967</v>
      </c>
      <c r="G17" t="s">
        <v>4102</v>
      </c>
      <c r="H17" t="s">
        <v>502</v>
      </c>
      <c r="I17" t="s">
        <v>4088</v>
      </c>
      <c r="J17" t="s">
        <v>967</v>
      </c>
    </row>
    <row r="18">
      <c r="A18" s="5" t="s">
        <v>354</v>
      </c>
      <c r="B18" t="s">
        <v>453</v>
      </c>
      <c r="C18" t="s">
        <v>4103</v>
      </c>
      <c r="D18" t="s">
        <v>1215</v>
      </c>
      <c r="E18" t="s">
        <v>4104</v>
      </c>
      <c r="F18" t="s">
        <v>1354</v>
      </c>
      <c r="G18" t="s">
        <v>4105</v>
      </c>
      <c r="H18" t="s">
        <v>1160</v>
      </c>
      <c r="I18" t="s">
        <v>4106</v>
      </c>
      <c r="J18" t="s">
        <v>963</v>
      </c>
    </row>
    <row r="19">
      <c r="A19" s="5" t="s">
        <v>354</v>
      </c>
      <c r="B19" t="s">
        <v>459</v>
      </c>
      <c r="C19" t="s">
        <v>4107</v>
      </c>
      <c r="D19" t="s">
        <v>1234</v>
      </c>
      <c r="E19" t="s">
        <v>4108</v>
      </c>
      <c r="F19" t="s">
        <v>1193</v>
      </c>
      <c r="G19" t="s">
        <v>4109</v>
      </c>
      <c r="H19" t="s">
        <v>1377</v>
      </c>
      <c r="I19" t="s">
        <v>4110</v>
      </c>
      <c r="J19" t="s">
        <v>1073</v>
      </c>
    </row>
    <row r="20">
      <c r="A20" s="5" t="s">
        <v>354</v>
      </c>
      <c r="B20" t="s">
        <v>466</v>
      </c>
      <c r="C20" t="s">
        <v>4111</v>
      </c>
      <c r="D20" t="s">
        <v>1025</v>
      </c>
      <c r="E20" t="s">
        <v>3111</v>
      </c>
      <c r="F20" t="s">
        <v>1125</v>
      </c>
      <c r="G20" t="s">
        <v>3763</v>
      </c>
      <c r="H20" t="s">
        <v>968</v>
      </c>
      <c r="I20" t="s">
        <v>3113</v>
      </c>
      <c r="J20" t="s">
        <v>1197</v>
      </c>
    </row>
    <row r="21">
      <c r="A21" s="5" t="s">
        <v>354</v>
      </c>
      <c r="B21" t="s">
        <v>470</v>
      </c>
      <c r="C21" t="s">
        <v>4112</v>
      </c>
      <c r="D21" t="s">
        <v>1021</v>
      </c>
      <c r="E21" t="s">
        <v>4113</v>
      </c>
      <c r="F21" t="s">
        <v>893</v>
      </c>
      <c r="G21" t="s">
        <v>4095</v>
      </c>
      <c r="H21" t="s">
        <v>502</v>
      </c>
      <c r="I21" t="s">
        <v>4114</v>
      </c>
      <c r="J21" t="s">
        <v>1108</v>
      </c>
    </row>
    <row r="22">
      <c r="A22" s="5" t="s">
        <v>354</v>
      </c>
      <c r="B22" t="s">
        <v>477</v>
      </c>
      <c r="C22" t="s">
        <v>3941</v>
      </c>
      <c r="D22" t="s">
        <v>894</v>
      </c>
      <c r="E22" t="s">
        <v>3579</v>
      </c>
      <c r="F22" t="s">
        <v>894</v>
      </c>
      <c r="G22" t="s">
        <v>3101</v>
      </c>
      <c r="H22" t="s">
        <v>812</v>
      </c>
      <c r="I22" t="s">
        <v>3975</v>
      </c>
      <c r="J22" t="s">
        <v>1063</v>
      </c>
    </row>
    <row r="23">
      <c r="A23" s="5" t="s">
        <v>354</v>
      </c>
      <c r="B23" t="s">
        <v>481</v>
      </c>
      <c r="C23" t="s">
        <v>4115</v>
      </c>
      <c r="D23" t="s">
        <v>1141</v>
      </c>
      <c r="E23" t="s">
        <v>4040</v>
      </c>
      <c r="F23" t="s">
        <v>618</v>
      </c>
      <c r="G23" t="s">
        <v>4058</v>
      </c>
      <c r="H23" t="s">
        <v>875</v>
      </c>
      <c r="I23" t="s">
        <v>4116</v>
      </c>
      <c r="J23" t="s">
        <v>1063</v>
      </c>
    </row>
    <row r="24">
      <c r="A24" s="5" t="s">
        <v>354</v>
      </c>
      <c r="B24" t="s">
        <v>486</v>
      </c>
      <c r="C24" t="s">
        <v>4117</v>
      </c>
      <c r="D24" t="s">
        <v>1063</v>
      </c>
      <c r="E24" t="s">
        <v>3405</v>
      </c>
      <c r="F24" t="s">
        <v>620</v>
      </c>
      <c r="G24" t="s">
        <v>4118</v>
      </c>
      <c r="H24" t="s">
        <v>875</v>
      </c>
      <c r="I24" t="s">
        <v>4119</v>
      </c>
      <c r="J24" t="s">
        <v>1077</v>
      </c>
    </row>
    <row r="25">
      <c r="A25" s="5" t="s">
        <v>354</v>
      </c>
      <c r="B25" t="s">
        <v>491</v>
      </c>
      <c r="C25" t="s">
        <v>2971</v>
      </c>
      <c r="D25" t="s">
        <v>1130</v>
      </c>
      <c r="E25" t="s">
        <v>3207</v>
      </c>
      <c r="F25" t="s">
        <v>1117</v>
      </c>
      <c r="G25" t="s">
        <v>3297</v>
      </c>
      <c r="H25" t="s">
        <v>1505</v>
      </c>
      <c r="I25" t="s">
        <v>1056</v>
      </c>
      <c r="J25" t="s">
        <v>1130</v>
      </c>
    </row>
    <row r="26">
      <c r="A26" s="5" t="s">
        <v>354</v>
      </c>
      <c r="B26" t="s">
        <v>493</v>
      </c>
      <c r="C26" t="s">
        <v>4120</v>
      </c>
      <c r="D26" t="s">
        <v>440</v>
      </c>
      <c r="E26" t="s">
        <v>4121</v>
      </c>
      <c r="F26" t="s">
        <v>440</v>
      </c>
      <c r="G26" t="s">
        <v>4122</v>
      </c>
      <c r="H26" t="s">
        <v>440</v>
      </c>
      <c r="I26" t="s">
        <v>4123</v>
      </c>
      <c r="J26" t="s">
        <v>440</v>
      </c>
    </row>
    <row r="28">
      <c r="A28" t="s">
        <v>371</v>
      </c>
    </row>
    <row r="29">
      <c r="A29" t="s">
        <v>4124</v>
      </c>
    </row>
    <row r="30">
      <c r="A30" t="s">
        <v>4125</v>
      </c>
    </row>
    <row r="31">
      <c r="A31" t="s">
        <v>4126</v>
      </c>
    </row>
    <row r="32">
      <c r="A32" t="s">
        <v>3955</v>
      </c>
    </row>
    <row r="33">
      <c r="A33" t="s">
        <v>354</v>
      </c>
    </row>
    <row r="34">
      <c r="A34" t="s">
        <v>376</v>
      </c>
    </row>
    <row r="35">
      <c r="A35" t="s">
        <v>506</v>
      </c>
    </row>
  </sheetData>
  <mergeCells count="5">
    <mergeCell ref="A3:B3"/>
    <mergeCell ref="G3:H3"/>
    <mergeCell ref="I3:J3"/>
    <mergeCell ref="C3:D3"/>
    <mergeCell ref="E3:F3"/>
  </mergeCells>
  <pageMargins left="0.7" right="0.7" top="0.75" bottom="0.75" header="0.3" footer="0.3"/>
  <pageSetup paperSize="9" orientation="portrait" horizontalDpi="300" verticalDpi="300"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186</v>
      </c>
    </row>
    <row r="2">
      <c r="A2" s="3" t="str">
        <f>=HYPERLINK("#'INDEX'!A1", "Back to INDEX")</f>
      </c>
    </row>
    <row r="3">
      <c r="A3" s="2" t="s">
        <v>354</v>
      </c>
      <c r="B3" s="2" t="s">
        <v>354</v>
      </c>
      <c r="C3" s="2" t="s">
        <v>4081</v>
      </c>
      <c r="D3" s="2" t="s">
        <v>4081</v>
      </c>
      <c r="E3" s="2" t="s">
        <v>4082</v>
      </c>
      <c r="F3" s="2" t="s">
        <v>4082</v>
      </c>
      <c r="G3" s="2" t="s">
        <v>4083</v>
      </c>
      <c r="H3" s="2" t="s">
        <v>4083</v>
      </c>
      <c r="I3" s="2" t="s">
        <v>4084</v>
      </c>
      <c r="J3" s="2" t="s">
        <v>4084</v>
      </c>
    </row>
    <row r="4">
      <c r="A4" s="6" t="s">
        <v>354</v>
      </c>
      <c r="B4" s="6" t="s">
        <v>354</v>
      </c>
      <c r="C4" s="6" t="s">
        <v>3797</v>
      </c>
      <c r="D4" s="6" t="s">
        <v>3798</v>
      </c>
      <c r="E4" s="6" t="s">
        <v>3797</v>
      </c>
      <c r="F4" s="6" t="s">
        <v>3798</v>
      </c>
      <c r="G4" s="6" t="s">
        <v>3797</v>
      </c>
      <c r="H4" s="6" t="s">
        <v>3798</v>
      </c>
      <c r="I4" s="6" t="s">
        <v>3797</v>
      </c>
      <c r="J4" s="6" t="s">
        <v>3798</v>
      </c>
    </row>
    <row r="5">
      <c r="A5" s="5" t="s">
        <v>354</v>
      </c>
      <c r="B5" t="s">
        <v>384</v>
      </c>
      <c r="C5" t="s">
        <v>4127</v>
      </c>
      <c r="D5" t="s">
        <v>1026</v>
      </c>
      <c r="E5" t="s">
        <v>4128</v>
      </c>
      <c r="F5" t="s">
        <v>1108</v>
      </c>
      <c r="G5" t="s">
        <v>3822</v>
      </c>
      <c r="H5" t="s">
        <v>1026</v>
      </c>
      <c r="I5" t="s">
        <v>3685</v>
      </c>
      <c r="J5" t="s">
        <v>662</v>
      </c>
    </row>
    <row r="6">
      <c r="A6" s="5" t="s">
        <v>354</v>
      </c>
      <c r="B6" t="s">
        <v>391</v>
      </c>
      <c r="C6" t="s">
        <v>3897</v>
      </c>
      <c r="D6" t="s">
        <v>1120</v>
      </c>
      <c r="E6" t="s">
        <v>4129</v>
      </c>
      <c r="F6" t="s">
        <v>1023</v>
      </c>
      <c r="G6" t="s">
        <v>3280</v>
      </c>
      <c r="H6" t="s">
        <v>1120</v>
      </c>
      <c r="I6" t="s">
        <v>3666</v>
      </c>
      <c r="J6" t="s">
        <v>685</v>
      </c>
    </row>
    <row r="7">
      <c r="A7" s="5" t="s">
        <v>354</v>
      </c>
      <c r="B7" t="s">
        <v>396</v>
      </c>
      <c r="C7" t="s">
        <v>3777</v>
      </c>
      <c r="D7" t="s">
        <v>1129</v>
      </c>
      <c r="E7" t="s">
        <v>3667</v>
      </c>
      <c r="F7" t="s">
        <v>1121</v>
      </c>
      <c r="G7" t="s">
        <v>3204</v>
      </c>
      <c r="H7" t="s">
        <v>1201</v>
      </c>
      <c r="I7" t="s">
        <v>2999</v>
      </c>
      <c r="J7" t="s">
        <v>966</v>
      </c>
    </row>
    <row r="8">
      <c r="A8" s="5" t="s">
        <v>354</v>
      </c>
      <c r="B8" t="s">
        <v>403</v>
      </c>
      <c r="C8" t="s">
        <v>4053</v>
      </c>
      <c r="D8" t="s">
        <v>1075</v>
      </c>
      <c r="E8" t="s">
        <v>4130</v>
      </c>
      <c r="F8" t="s">
        <v>969</v>
      </c>
      <c r="G8" t="s">
        <v>2976</v>
      </c>
      <c r="H8" t="s">
        <v>1075</v>
      </c>
      <c r="I8" t="s">
        <v>2971</v>
      </c>
      <c r="J8" t="s">
        <v>1062</v>
      </c>
    </row>
    <row r="9">
      <c r="A9" s="5" t="s">
        <v>354</v>
      </c>
      <c r="B9" t="s">
        <v>410</v>
      </c>
      <c r="C9" t="s">
        <v>3709</v>
      </c>
      <c r="D9" t="s">
        <v>1319</v>
      </c>
      <c r="E9" t="s">
        <v>3176</v>
      </c>
      <c r="F9" t="s">
        <v>1075</v>
      </c>
      <c r="G9" t="s">
        <v>3737</v>
      </c>
      <c r="H9" t="s">
        <v>1120</v>
      </c>
      <c r="I9" t="s">
        <v>1053</v>
      </c>
      <c r="J9" t="s">
        <v>1196</v>
      </c>
    </row>
    <row r="10">
      <c r="A10" s="5" t="s">
        <v>354</v>
      </c>
      <c r="B10" t="s">
        <v>416</v>
      </c>
      <c r="C10" t="s">
        <v>4131</v>
      </c>
      <c r="D10" t="s">
        <v>1098</v>
      </c>
      <c r="E10" t="s">
        <v>3469</v>
      </c>
      <c r="F10" t="s">
        <v>1071</v>
      </c>
      <c r="G10" t="s">
        <v>4132</v>
      </c>
      <c r="H10" t="s">
        <v>1215</v>
      </c>
      <c r="I10" t="s">
        <v>4133</v>
      </c>
      <c r="J10" t="s">
        <v>503</v>
      </c>
    </row>
    <row r="11">
      <c r="A11" s="5" t="s">
        <v>354</v>
      </c>
      <c r="B11" t="s">
        <v>423</v>
      </c>
      <c r="C11" t="s">
        <v>4134</v>
      </c>
      <c r="D11" t="s">
        <v>1072</v>
      </c>
      <c r="E11" t="s">
        <v>3359</v>
      </c>
      <c r="F11" t="s">
        <v>814</v>
      </c>
      <c r="G11" t="s">
        <v>4135</v>
      </c>
      <c r="H11" t="s">
        <v>621</v>
      </c>
      <c r="I11" t="s">
        <v>4136</v>
      </c>
      <c r="J11" t="s">
        <v>1261</v>
      </c>
    </row>
    <row r="12">
      <c r="A12" s="5" t="s">
        <v>354</v>
      </c>
      <c r="B12" t="s">
        <v>428</v>
      </c>
      <c r="C12" t="s">
        <v>4137</v>
      </c>
      <c r="D12" t="s">
        <v>1200</v>
      </c>
      <c r="E12" t="s">
        <v>4138</v>
      </c>
      <c r="F12" t="s">
        <v>893</v>
      </c>
      <c r="G12" t="s">
        <v>4139</v>
      </c>
      <c r="H12" t="s">
        <v>810</v>
      </c>
      <c r="I12" t="s">
        <v>3709</v>
      </c>
      <c r="J12" t="s">
        <v>968</v>
      </c>
    </row>
    <row r="13">
      <c r="A13" s="5" t="s">
        <v>354</v>
      </c>
      <c r="B13" t="s">
        <v>433</v>
      </c>
      <c r="C13" t="s">
        <v>2973</v>
      </c>
      <c r="D13" t="s">
        <v>1316</v>
      </c>
      <c r="E13" t="s">
        <v>3163</v>
      </c>
      <c r="F13" t="s">
        <v>1488</v>
      </c>
      <c r="G13" t="s">
        <v>1044</v>
      </c>
      <c r="H13" t="s">
        <v>1117</v>
      </c>
      <c r="I13" t="s">
        <v>3177</v>
      </c>
      <c r="J13" t="s">
        <v>1130</v>
      </c>
    </row>
    <row r="14">
      <c r="A14" s="5" t="s">
        <v>354</v>
      </c>
      <c r="B14" t="s">
        <v>437</v>
      </c>
      <c r="C14" t="s">
        <v>1050</v>
      </c>
      <c r="D14" t="s">
        <v>1130</v>
      </c>
      <c r="E14" t="s">
        <v>2984</v>
      </c>
      <c r="F14" t="s">
        <v>1201</v>
      </c>
      <c r="G14" t="s">
        <v>1037</v>
      </c>
      <c r="H14" t="s">
        <v>1130</v>
      </c>
      <c r="I14" t="s">
        <v>1037</v>
      </c>
      <c r="J14" t="s">
        <v>1316</v>
      </c>
    </row>
    <row r="15">
      <c r="A15" s="5" t="s">
        <v>354</v>
      </c>
      <c r="B15" t="s">
        <v>441</v>
      </c>
      <c r="C15" t="s">
        <v>1036</v>
      </c>
      <c r="D15" t="s">
        <v>1130</v>
      </c>
      <c r="E15" t="s">
        <v>3306</v>
      </c>
      <c r="F15" t="s">
        <v>1505</v>
      </c>
      <c r="G15" t="s">
        <v>3337</v>
      </c>
      <c r="H15" t="s">
        <v>1130</v>
      </c>
      <c r="I15" t="s">
        <v>3158</v>
      </c>
      <c r="J15" t="s">
        <v>1505</v>
      </c>
    </row>
    <row r="16">
      <c r="A16" s="5" t="s">
        <v>354</v>
      </c>
      <c r="B16" t="s">
        <v>443</v>
      </c>
      <c r="C16" t="s">
        <v>4140</v>
      </c>
      <c r="D16" t="s">
        <v>1513</v>
      </c>
      <c r="E16" t="s">
        <v>3257</v>
      </c>
      <c r="F16" t="s">
        <v>1196</v>
      </c>
      <c r="G16" t="s">
        <v>3172</v>
      </c>
      <c r="H16" t="s">
        <v>1513</v>
      </c>
      <c r="I16" t="s">
        <v>4054</v>
      </c>
      <c r="J16" t="s">
        <v>1075</v>
      </c>
    </row>
    <row r="17">
      <c r="A17" s="5" t="s">
        <v>354</v>
      </c>
      <c r="B17" t="s">
        <v>448</v>
      </c>
      <c r="C17" t="s">
        <v>4141</v>
      </c>
      <c r="D17" t="s">
        <v>1303</v>
      </c>
      <c r="E17" t="s">
        <v>4142</v>
      </c>
      <c r="F17" t="s">
        <v>1215</v>
      </c>
      <c r="G17" t="s">
        <v>4143</v>
      </c>
      <c r="H17" t="s">
        <v>1388</v>
      </c>
      <c r="I17" t="s">
        <v>3760</v>
      </c>
      <c r="J17" t="s">
        <v>1382</v>
      </c>
    </row>
    <row r="18">
      <c r="A18" s="5" t="s">
        <v>354</v>
      </c>
      <c r="B18" t="s">
        <v>453</v>
      </c>
      <c r="C18" t="s">
        <v>4144</v>
      </c>
      <c r="D18" t="s">
        <v>1360</v>
      </c>
      <c r="E18" t="s">
        <v>4145</v>
      </c>
      <c r="F18" t="s">
        <v>4146</v>
      </c>
      <c r="G18" t="s">
        <v>4147</v>
      </c>
      <c r="H18" t="s">
        <v>1202</v>
      </c>
      <c r="I18" t="s">
        <v>4148</v>
      </c>
      <c r="J18" t="s">
        <v>1407</v>
      </c>
    </row>
    <row r="19">
      <c r="A19" s="5" t="s">
        <v>354</v>
      </c>
      <c r="B19" t="s">
        <v>459</v>
      </c>
      <c r="C19" t="s">
        <v>4149</v>
      </c>
      <c r="D19" t="s">
        <v>503</v>
      </c>
      <c r="E19" t="s">
        <v>3054</v>
      </c>
      <c r="F19" t="s">
        <v>1212</v>
      </c>
      <c r="G19" t="s">
        <v>3599</v>
      </c>
      <c r="H19" t="s">
        <v>1066</v>
      </c>
      <c r="I19" t="s">
        <v>4150</v>
      </c>
      <c r="J19" t="s">
        <v>892</v>
      </c>
    </row>
    <row r="20">
      <c r="A20" s="5" t="s">
        <v>354</v>
      </c>
      <c r="B20" t="s">
        <v>466</v>
      </c>
      <c r="C20" t="s">
        <v>3603</v>
      </c>
      <c r="D20" t="s">
        <v>1121</v>
      </c>
      <c r="E20" t="s">
        <v>4068</v>
      </c>
      <c r="F20" t="s">
        <v>965</v>
      </c>
      <c r="G20" t="s">
        <v>3597</v>
      </c>
      <c r="H20" t="s">
        <v>1074</v>
      </c>
      <c r="I20" t="s">
        <v>3320</v>
      </c>
      <c r="J20" t="s">
        <v>813</v>
      </c>
    </row>
    <row r="21">
      <c r="A21" s="5" t="s">
        <v>354</v>
      </c>
      <c r="B21" t="s">
        <v>470</v>
      </c>
      <c r="C21" t="s">
        <v>3487</v>
      </c>
      <c r="D21" t="s">
        <v>1074</v>
      </c>
      <c r="E21" t="s">
        <v>3879</v>
      </c>
      <c r="F21" t="s">
        <v>813</v>
      </c>
      <c r="G21" t="s">
        <v>4038</v>
      </c>
      <c r="H21" t="s">
        <v>1066</v>
      </c>
      <c r="I21" t="s">
        <v>3172</v>
      </c>
      <c r="J21" t="s">
        <v>621</v>
      </c>
    </row>
    <row r="22">
      <c r="A22" s="5" t="s">
        <v>354</v>
      </c>
      <c r="B22" t="s">
        <v>477</v>
      </c>
      <c r="C22" t="s">
        <v>4151</v>
      </c>
      <c r="D22" t="s">
        <v>1326</v>
      </c>
      <c r="E22" t="s">
        <v>4152</v>
      </c>
      <c r="F22" t="s">
        <v>1098</v>
      </c>
      <c r="G22" t="s">
        <v>4153</v>
      </c>
      <c r="H22" t="s">
        <v>1066</v>
      </c>
      <c r="I22" t="s">
        <v>3746</v>
      </c>
      <c r="J22" t="s">
        <v>1103</v>
      </c>
    </row>
    <row r="23">
      <c r="A23" s="5" t="s">
        <v>354</v>
      </c>
      <c r="B23" t="s">
        <v>481</v>
      </c>
      <c r="C23" t="s">
        <v>3112</v>
      </c>
      <c r="D23" t="s">
        <v>1120</v>
      </c>
      <c r="E23" t="s">
        <v>3233</v>
      </c>
      <c r="F23" t="s">
        <v>1129</v>
      </c>
      <c r="G23" t="s">
        <v>3320</v>
      </c>
      <c r="H23" t="s">
        <v>1196</v>
      </c>
      <c r="I23" t="s">
        <v>3219</v>
      </c>
      <c r="J23" t="s">
        <v>1319</v>
      </c>
    </row>
    <row r="24">
      <c r="A24" s="5" t="s">
        <v>354</v>
      </c>
      <c r="B24" t="s">
        <v>486</v>
      </c>
      <c r="C24" t="s">
        <v>3874</v>
      </c>
      <c r="D24" t="s">
        <v>1080</v>
      </c>
      <c r="E24" t="s">
        <v>3320</v>
      </c>
      <c r="F24" t="s">
        <v>1075</v>
      </c>
      <c r="G24" t="s">
        <v>4154</v>
      </c>
      <c r="H24" t="s">
        <v>1060</v>
      </c>
      <c r="I24" t="s">
        <v>3301</v>
      </c>
      <c r="J24" t="s">
        <v>1513</v>
      </c>
    </row>
    <row r="25">
      <c r="A25" s="5" t="s">
        <v>354</v>
      </c>
      <c r="B25" t="s">
        <v>491</v>
      </c>
      <c r="C25" t="s">
        <v>3223</v>
      </c>
      <c r="D25" t="s">
        <v>1496</v>
      </c>
      <c r="E25" t="s">
        <v>1052</v>
      </c>
      <c r="F25" t="s">
        <v>1130</v>
      </c>
      <c r="G25" t="s">
        <v>3291</v>
      </c>
      <c r="H25" t="s">
        <v>1496</v>
      </c>
      <c r="I25" t="s">
        <v>3177</v>
      </c>
      <c r="J25" t="s">
        <v>1130</v>
      </c>
    </row>
    <row r="26">
      <c r="A26" s="5" t="s">
        <v>354</v>
      </c>
      <c r="B26" t="s">
        <v>493</v>
      </c>
      <c r="C26" t="s">
        <v>4155</v>
      </c>
      <c r="D26" t="s">
        <v>440</v>
      </c>
      <c r="E26" t="s">
        <v>4156</v>
      </c>
      <c r="F26" t="s">
        <v>440</v>
      </c>
      <c r="G26" t="s">
        <v>4157</v>
      </c>
      <c r="H26" t="s">
        <v>440</v>
      </c>
      <c r="I26" t="s">
        <v>4158</v>
      </c>
      <c r="J26" t="s">
        <v>440</v>
      </c>
    </row>
    <row r="28">
      <c r="A28" t="s">
        <v>371</v>
      </c>
    </row>
    <row r="29">
      <c r="A29" t="s">
        <v>4124</v>
      </c>
    </row>
    <row r="30">
      <c r="A30" t="s">
        <v>4125</v>
      </c>
    </row>
    <row r="31">
      <c r="A31" t="s">
        <v>4126</v>
      </c>
    </row>
    <row r="32">
      <c r="A32" t="s">
        <v>4024</v>
      </c>
    </row>
    <row r="33">
      <c r="A33" t="s">
        <v>354</v>
      </c>
    </row>
    <row r="34">
      <c r="A34" t="s">
        <v>376</v>
      </c>
    </row>
    <row r="35">
      <c r="A35" t="s">
        <v>506</v>
      </c>
    </row>
  </sheetData>
  <mergeCells count="5">
    <mergeCell ref="A3:B3"/>
    <mergeCell ref="G3:H3"/>
    <mergeCell ref="I3:J3"/>
    <mergeCell ref="C3:D3"/>
    <mergeCell ref="E3:F3"/>
  </mergeCells>
  <pageMargins left="0.7" right="0.7" top="0.75" bottom="0.75" header="0.3" footer="0.3"/>
  <pageSetup paperSize="9" orientation="portrait" horizontalDpi="300" verticalDpi="300"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188</v>
      </c>
    </row>
    <row r="2">
      <c r="A2" s="3" t="str">
        <f>=HYPERLINK("#'INDEX'!A1", "Back to INDEX")</f>
      </c>
    </row>
    <row r="3">
      <c r="A3" s="2" t="s">
        <v>354</v>
      </c>
      <c r="B3" s="2" t="s">
        <v>354</v>
      </c>
      <c r="C3" s="2" t="s">
        <v>4081</v>
      </c>
      <c r="D3" s="2" t="s">
        <v>4081</v>
      </c>
      <c r="E3" s="2" t="s">
        <v>4082</v>
      </c>
      <c r="F3" s="2" t="s">
        <v>4082</v>
      </c>
      <c r="G3" s="2" t="s">
        <v>4083</v>
      </c>
      <c r="H3" s="2" t="s">
        <v>4083</v>
      </c>
      <c r="I3" s="2" t="s">
        <v>4084</v>
      </c>
      <c r="J3" s="2" t="s">
        <v>4084</v>
      </c>
    </row>
    <row r="4">
      <c r="A4" s="6" t="s">
        <v>354</v>
      </c>
      <c r="B4" s="6" t="s">
        <v>354</v>
      </c>
      <c r="C4" s="6" t="s">
        <v>3797</v>
      </c>
      <c r="D4" s="6" t="s">
        <v>3798</v>
      </c>
      <c r="E4" s="6" t="s">
        <v>3797</v>
      </c>
      <c r="F4" s="6" t="s">
        <v>3798</v>
      </c>
      <c r="G4" s="6" t="s">
        <v>3797</v>
      </c>
      <c r="H4" s="6" t="s">
        <v>3798</v>
      </c>
      <c r="I4" s="6" t="s">
        <v>3797</v>
      </c>
      <c r="J4" s="6" t="s">
        <v>3798</v>
      </c>
    </row>
    <row r="5">
      <c r="A5" s="5" t="s">
        <v>354</v>
      </c>
      <c r="B5" t="s">
        <v>384</v>
      </c>
      <c r="C5" t="s">
        <v>4159</v>
      </c>
      <c r="D5" t="s">
        <v>1365</v>
      </c>
      <c r="E5" t="s">
        <v>3962</v>
      </c>
      <c r="F5" t="s">
        <v>1177</v>
      </c>
      <c r="G5" t="s">
        <v>3680</v>
      </c>
      <c r="H5" t="s">
        <v>1304</v>
      </c>
      <c r="I5" t="s">
        <v>3378</v>
      </c>
      <c r="J5" t="s">
        <v>1369</v>
      </c>
    </row>
    <row r="6">
      <c r="A6" s="5" t="s">
        <v>354</v>
      </c>
      <c r="B6" t="s">
        <v>391</v>
      </c>
      <c r="C6" t="s">
        <v>3168</v>
      </c>
      <c r="D6" t="s">
        <v>1316</v>
      </c>
      <c r="E6" t="s">
        <v>3219</v>
      </c>
      <c r="F6" t="s">
        <v>1024</v>
      </c>
      <c r="G6" t="s">
        <v>3187</v>
      </c>
      <c r="H6" t="s">
        <v>1117</v>
      </c>
      <c r="I6" t="s">
        <v>1037</v>
      </c>
      <c r="J6" t="s">
        <v>1024</v>
      </c>
    </row>
    <row r="7">
      <c r="A7" s="5" t="s">
        <v>354</v>
      </c>
      <c r="B7" t="s">
        <v>396</v>
      </c>
      <c r="C7" t="s">
        <v>2969</v>
      </c>
      <c r="D7" t="s">
        <v>1261</v>
      </c>
      <c r="E7" t="s">
        <v>3636</v>
      </c>
      <c r="F7" t="s">
        <v>1414</v>
      </c>
      <c r="G7" t="s">
        <v>1043</v>
      </c>
      <c r="H7" t="s">
        <v>1077</v>
      </c>
      <c r="I7" t="s">
        <v>3998</v>
      </c>
      <c r="J7" t="s">
        <v>1333</v>
      </c>
    </row>
    <row r="8">
      <c r="A8" s="5" t="s">
        <v>354</v>
      </c>
      <c r="B8" t="s">
        <v>403</v>
      </c>
      <c r="C8" t="s">
        <v>1052</v>
      </c>
      <c r="D8" t="s">
        <v>1513</v>
      </c>
      <c r="E8" t="s">
        <v>3167</v>
      </c>
      <c r="F8" t="s">
        <v>1196</v>
      </c>
      <c r="G8" t="s">
        <v>1056</v>
      </c>
      <c r="H8" t="s">
        <v>1317</v>
      </c>
      <c r="I8" t="s">
        <v>3211</v>
      </c>
      <c r="J8" t="s">
        <v>1197</v>
      </c>
    </row>
    <row r="9">
      <c r="A9" s="5" t="s">
        <v>354</v>
      </c>
      <c r="B9" t="s">
        <v>410</v>
      </c>
      <c r="C9" t="s">
        <v>2970</v>
      </c>
      <c r="D9" t="s">
        <v>968</v>
      </c>
      <c r="E9" t="s">
        <v>3297</v>
      </c>
      <c r="F9" t="s">
        <v>619</v>
      </c>
      <c r="G9" t="s">
        <v>1036</v>
      </c>
      <c r="H9" t="s">
        <v>814</v>
      </c>
      <c r="I9" t="s">
        <v>3306</v>
      </c>
      <c r="J9" t="s">
        <v>1026</v>
      </c>
    </row>
    <row r="10">
      <c r="A10" s="5" t="s">
        <v>354</v>
      </c>
      <c r="B10" t="s">
        <v>416</v>
      </c>
      <c r="C10" t="s">
        <v>3242</v>
      </c>
      <c r="D10" t="s">
        <v>2863</v>
      </c>
      <c r="E10" t="s">
        <v>3204</v>
      </c>
      <c r="F10" t="s">
        <v>662</v>
      </c>
      <c r="G10" t="s">
        <v>3332</v>
      </c>
      <c r="H10" t="s">
        <v>1298</v>
      </c>
      <c r="I10" t="s">
        <v>1043</v>
      </c>
      <c r="J10" t="s">
        <v>618</v>
      </c>
    </row>
    <row r="11">
      <c r="A11" s="5" t="s">
        <v>354</v>
      </c>
      <c r="B11" t="s">
        <v>423</v>
      </c>
      <c r="C11" t="s">
        <v>4160</v>
      </c>
      <c r="D11" t="s">
        <v>1103</v>
      </c>
      <c r="E11" t="s">
        <v>2980</v>
      </c>
      <c r="F11" t="s">
        <v>503</v>
      </c>
      <c r="G11" t="s">
        <v>2979</v>
      </c>
      <c r="H11" t="s">
        <v>1166</v>
      </c>
      <c r="I11" t="s">
        <v>1044</v>
      </c>
      <c r="J11" t="s">
        <v>1368</v>
      </c>
    </row>
    <row r="12">
      <c r="A12" s="5" t="s">
        <v>354</v>
      </c>
      <c r="B12" t="s">
        <v>428</v>
      </c>
      <c r="C12" t="s">
        <v>4054</v>
      </c>
      <c r="D12" t="s">
        <v>1024</v>
      </c>
      <c r="E12" t="s">
        <v>3158</v>
      </c>
      <c r="F12" t="s">
        <v>1316</v>
      </c>
      <c r="G12" t="s">
        <v>3297</v>
      </c>
      <c r="H12" t="s">
        <v>1198</v>
      </c>
      <c r="I12" t="s">
        <v>3180</v>
      </c>
      <c r="J12" t="s">
        <v>395</v>
      </c>
    </row>
    <row r="13">
      <c r="A13" s="5" t="s">
        <v>354</v>
      </c>
      <c r="B13" t="s">
        <v>433</v>
      </c>
      <c r="C13" t="s">
        <v>3220</v>
      </c>
      <c r="D13" t="s">
        <v>1129</v>
      </c>
      <c r="E13" t="s">
        <v>3210</v>
      </c>
      <c r="F13" t="s">
        <v>1120</v>
      </c>
      <c r="G13" t="s">
        <v>3291</v>
      </c>
      <c r="H13" t="s">
        <v>1201</v>
      </c>
      <c r="I13" t="s">
        <v>3291</v>
      </c>
      <c r="J13" t="s">
        <v>1125</v>
      </c>
    </row>
    <row r="14">
      <c r="A14" s="5" t="s">
        <v>354</v>
      </c>
      <c r="B14" t="s">
        <v>437</v>
      </c>
      <c r="C14" t="s">
        <v>3158</v>
      </c>
      <c r="D14" t="s">
        <v>1488</v>
      </c>
      <c r="E14" t="s">
        <v>3180</v>
      </c>
      <c r="F14" t="s">
        <v>395</v>
      </c>
      <c r="G14" t="s">
        <v>3212</v>
      </c>
      <c r="H14" t="s">
        <v>1316</v>
      </c>
      <c r="I14" t="s">
        <v>3526</v>
      </c>
      <c r="J14" t="s">
        <v>1113</v>
      </c>
    </row>
    <row r="15">
      <c r="A15" s="5" t="s">
        <v>354</v>
      </c>
      <c r="B15" t="s">
        <v>441</v>
      </c>
      <c r="C15" t="s">
        <v>1037</v>
      </c>
      <c r="D15" t="s">
        <v>1075</v>
      </c>
      <c r="E15" t="s">
        <v>3180</v>
      </c>
      <c r="F15" t="s">
        <v>395</v>
      </c>
      <c r="G15" t="s">
        <v>3166</v>
      </c>
      <c r="H15" t="s">
        <v>1197</v>
      </c>
      <c r="I15" t="s">
        <v>3180</v>
      </c>
      <c r="J15" t="s">
        <v>395</v>
      </c>
    </row>
    <row r="16">
      <c r="A16" s="5" t="s">
        <v>354</v>
      </c>
      <c r="B16" t="s">
        <v>443</v>
      </c>
      <c r="C16" t="s">
        <v>3220</v>
      </c>
      <c r="D16" t="s">
        <v>1129</v>
      </c>
      <c r="E16" t="s">
        <v>3158</v>
      </c>
      <c r="F16" t="s">
        <v>1316</v>
      </c>
      <c r="G16" t="s">
        <v>3291</v>
      </c>
      <c r="H16" t="s">
        <v>1201</v>
      </c>
      <c r="I16" t="s">
        <v>3180</v>
      </c>
      <c r="J16" t="s">
        <v>395</v>
      </c>
    </row>
    <row r="17">
      <c r="A17" s="5" t="s">
        <v>354</v>
      </c>
      <c r="B17" t="s">
        <v>448</v>
      </c>
      <c r="C17" t="s">
        <v>3697</v>
      </c>
      <c r="D17" t="s">
        <v>1362</v>
      </c>
      <c r="E17" t="s">
        <v>3326</v>
      </c>
      <c r="F17" t="s">
        <v>1076</v>
      </c>
      <c r="G17" t="s">
        <v>2978</v>
      </c>
      <c r="H17" t="s">
        <v>1155</v>
      </c>
      <c r="I17" t="s">
        <v>3878</v>
      </c>
      <c r="J17" t="s">
        <v>1240</v>
      </c>
    </row>
    <row r="18">
      <c r="A18" s="5" t="s">
        <v>354</v>
      </c>
      <c r="B18" t="s">
        <v>453</v>
      </c>
      <c r="C18" t="s">
        <v>2980</v>
      </c>
      <c r="D18" t="s">
        <v>812</v>
      </c>
      <c r="E18" t="s">
        <v>2950</v>
      </c>
      <c r="F18" t="s">
        <v>1078</v>
      </c>
      <c r="G18" t="s">
        <v>4054</v>
      </c>
      <c r="H18" t="s">
        <v>662</v>
      </c>
      <c r="I18" t="s">
        <v>2984</v>
      </c>
      <c r="J18" t="s">
        <v>1061</v>
      </c>
    </row>
    <row r="19">
      <c r="A19" s="5" t="s">
        <v>354</v>
      </c>
      <c r="B19" t="s">
        <v>459</v>
      </c>
      <c r="C19" t="s">
        <v>3873</v>
      </c>
      <c r="D19" t="s">
        <v>1379</v>
      </c>
      <c r="E19" t="s">
        <v>4161</v>
      </c>
      <c r="F19" t="s">
        <v>1354</v>
      </c>
      <c r="G19" t="s">
        <v>3755</v>
      </c>
      <c r="H19" t="s">
        <v>1354</v>
      </c>
      <c r="I19" t="s">
        <v>3242</v>
      </c>
      <c r="J19" t="s">
        <v>1065</v>
      </c>
    </row>
    <row r="20">
      <c r="A20" s="5" t="s">
        <v>354</v>
      </c>
      <c r="B20" t="s">
        <v>466</v>
      </c>
      <c r="C20" t="s">
        <v>3167</v>
      </c>
      <c r="D20" t="s">
        <v>1319</v>
      </c>
      <c r="E20" t="s">
        <v>3180</v>
      </c>
      <c r="F20" t="s">
        <v>395</v>
      </c>
      <c r="G20" t="s">
        <v>3168</v>
      </c>
      <c r="H20" t="s">
        <v>1319</v>
      </c>
      <c r="I20" t="s">
        <v>3180</v>
      </c>
      <c r="J20" t="s">
        <v>395</v>
      </c>
    </row>
    <row r="21">
      <c r="A21" s="5" t="s">
        <v>354</v>
      </c>
      <c r="B21" t="s">
        <v>470</v>
      </c>
      <c r="C21" t="s">
        <v>4162</v>
      </c>
      <c r="D21" t="s">
        <v>964</v>
      </c>
      <c r="E21" t="s">
        <v>3723</v>
      </c>
      <c r="F21" t="s">
        <v>1072</v>
      </c>
      <c r="G21" t="s">
        <v>3329</v>
      </c>
      <c r="H21" t="s">
        <v>1061</v>
      </c>
      <c r="I21" t="s">
        <v>3290</v>
      </c>
      <c r="J21" t="s">
        <v>499</v>
      </c>
    </row>
    <row r="22">
      <c r="A22" s="5" t="s">
        <v>354</v>
      </c>
      <c r="B22" t="s">
        <v>477</v>
      </c>
      <c r="C22" t="s">
        <v>2995</v>
      </c>
      <c r="D22" t="s">
        <v>1079</v>
      </c>
      <c r="E22" t="s">
        <v>3157</v>
      </c>
      <c r="F22" t="s">
        <v>1059</v>
      </c>
      <c r="G22" t="s">
        <v>3157</v>
      </c>
      <c r="H22" t="s">
        <v>1079</v>
      </c>
      <c r="I22" t="s">
        <v>3168</v>
      </c>
      <c r="J22" t="s">
        <v>1075</v>
      </c>
    </row>
    <row r="23">
      <c r="A23" s="5" t="s">
        <v>354</v>
      </c>
      <c r="B23" t="s">
        <v>481</v>
      </c>
      <c r="C23" t="s">
        <v>3737</v>
      </c>
      <c r="D23" t="s">
        <v>1063</v>
      </c>
      <c r="E23" t="s">
        <v>3375</v>
      </c>
      <c r="F23" t="s">
        <v>1063</v>
      </c>
      <c r="G23" t="s">
        <v>3203</v>
      </c>
      <c r="H23" t="s">
        <v>1141</v>
      </c>
      <c r="I23" t="s">
        <v>1043</v>
      </c>
      <c r="J23" t="s">
        <v>618</v>
      </c>
    </row>
    <row r="24">
      <c r="A24" s="5" t="s">
        <v>354</v>
      </c>
      <c r="B24" t="s">
        <v>486</v>
      </c>
      <c r="C24" t="s">
        <v>3258</v>
      </c>
      <c r="D24" t="s">
        <v>1062</v>
      </c>
      <c r="E24" t="s">
        <v>3168</v>
      </c>
      <c r="F24" t="s">
        <v>1129</v>
      </c>
      <c r="G24" t="s">
        <v>1055</v>
      </c>
      <c r="H24" t="s">
        <v>965</v>
      </c>
      <c r="I24" t="s">
        <v>3180</v>
      </c>
      <c r="J24" t="s">
        <v>395</v>
      </c>
    </row>
    <row r="25">
      <c r="A25" s="5" t="s">
        <v>354</v>
      </c>
      <c r="B25" t="s">
        <v>491</v>
      </c>
      <c r="C25" t="s">
        <v>3180</v>
      </c>
      <c r="D25" t="s">
        <v>395</v>
      </c>
      <c r="E25" t="s">
        <v>3180</v>
      </c>
      <c r="F25" t="s">
        <v>395</v>
      </c>
      <c r="G25" t="s">
        <v>3180</v>
      </c>
      <c r="H25" t="s">
        <v>395</v>
      </c>
      <c r="I25" t="s">
        <v>3180</v>
      </c>
      <c r="J25" t="s">
        <v>395</v>
      </c>
    </row>
    <row r="26">
      <c r="A26" s="5" t="s">
        <v>354</v>
      </c>
      <c r="B26" t="s">
        <v>493</v>
      </c>
      <c r="C26" t="s">
        <v>4163</v>
      </c>
      <c r="D26" t="s">
        <v>440</v>
      </c>
      <c r="E26" t="s">
        <v>4164</v>
      </c>
      <c r="F26" t="s">
        <v>440</v>
      </c>
      <c r="G26" t="s">
        <v>4165</v>
      </c>
      <c r="H26" t="s">
        <v>440</v>
      </c>
      <c r="I26" t="s">
        <v>4166</v>
      </c>
      <c r="J26" t="s">
        <v>440</v>
      </c>
    </row>
    <row r="28">
      <c r="A28" t="s">
        <v>371</v>
      </c>
    </row>
    <row r="29">
      <c r="A29" t="s">
        <v>4124</v>
      </c>
    </row>
    <row r="30">
      <c r="A30" t="s">
        <v>4125</v>
      </c>
    </row>
    <row r="31">
      <c r="A31" t="s">
        <v>4126</v>
      </c>
    </row>
    <row r="32">
      <c r="A32" t="s">
        <v>4073</v>
      </c>
    </row>
    <row r="33">
      <c r="A33" t="s">
        <v>354</v>
      </c>
    </row>
    <row r="34">
      <c r="A34" t="s">
        <v>376</v>
      </c>
    </row>
    <row r="35">
      <c r="A35" t="s">
        <v>506</v>
      </c>
    </row>
  </sheetData>
  <mergeCells count="5">
    <mergeCell ref="A3:B3"/>
    <mergeCell ref="G3:H3"/>
    <mergeCell ref="I3:J3"/>
    <mergeCell ref="C3:D3"/>
    <mergeCell ref="E3:F3"/>
  </mergeCells>
  <pageMargins left="0.7" right="0.7" top="0.75" bottom="0.75" header="0.3" footer="0.3"/>
  <pageSetup paperSize="9" orientation="portrait" horizontalDpi="300" verticalDpi="300"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4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190</v>
      </c>
    </row>
    <row r="2">
      <c r="A2" s="3" t="str">
        <f>=HYPERLINK("#'INDEX'!A1", "Back to INDEX")</f>
      </c>
    </row>
    <row r="3">
      <c r="A3" s="2" t="s">
        <v>354</v>
      </c>
      <c r="B3" s="2" t="s">
        <v>354</v>
      </c>
      <c r="C3" s="2" t="s">
        <v>4081</v>
      </c>
      <c r="D3" s="2" t="s">
        <v>4081</v>
      </c>
      <c r="E3" s="2" t="s">
        <v>4082</v>
      </c>
      <c r="F3" s="2" t="s">
        <v>4082</v>
      </c>
      <c r="G3" s="2" t="s">
        <v>4083</v>
      </c>
      <c r="H3" s="2" t="s">
        <v>4083</v>
      </c>
      <c r="I3" s="2" t="s">
        <v>4084</v>
      </c>
      <c r="J3" s="2" t="s">
        <v>4084</v>
      </c>
    </row>
    <row r="4">
      <c r="A4" s="6" t="s">
        <v>354</v>
      </c>
      <c r="B4" s="6" t="s">
        <v>354</v>
      </c>
      <c r="C4" s="6" t="s">
        <v>3797</v>
      </c>
      <c r="D4" s="6" t="s">
        <v>3798</v>
      </c>
      <c r="E4" s="6" t="s">
        <v>3797</v>
      </c>
      <c r="F4" s="6" t="s">
        <v>3798</v>
      </c>
      <c r="G4" s="6" t="s">
        <v>3797</v>
      </c>
      <c r="H4" s="6" t="s">
        <v>3798</v>
      </c>
      <c r="I4" s="6" t="s">
        <v>3797</v>
      </c>
      <c r="J4" s="6" t="s">
        <v>3798</v>
      </c>
    </row>
    <row r="5">
      <c r="A5" s="5" t="s">
        <v>354</v>
      </c>
      <c r="B5" t="s">
        <v>4167</v>
      </c>
      <c r="C5" t="s">
        <v>4168</v>
      </c>
      <c r="D5" t="s">
        <v>621</v>
      </c>
      <c r="E5" t="s">
        <v>3093</v>
      </c>
      <c r="F5" t="s">
        <v>894</v>
      </c>
      <c r="G5" t="s">
        <v>3488</v>
      </c>
      <c r="H5" t="s">
        <v>968</v>
      </c>
      <c r="I5" t="s">
        <v>3913</v>
      </c>
      <c r="J5" t="s">
        <v>1141</v>
      </c>
    </row>
    <row r="6">
      <c r="A6" s="5" t="s">
        <v>354</v>
      </c>
      <c r="B6" t="s">
        <v>694</v>
      </c>
      <c r="C6" t="s">
        <v>3281</v>
      </c>
      <c r="D6" t="s">
        <v>1130</v>
      </c>
      <c r="E6" t="s">
        <v>3637</v>
      </c>
      <c r="F6" t="s">
        <v>1075</v>
      </c>
      <c r="G6" t="s">
        <v>1054</v>
      </c>
      <c r="H6" t="s">
        <v>1130</v>
      </c>
      <c r="I6" t="s">
        <v>3967</v>
      </c>
      <c r="J6" t="s">
        <v>1059</v>
      </c>
    </row>
    <row r="7">
      <c r="A7" s="5" t="s">
        <v>354</v>
      </c>
      <c r="B7" t="s">
        <v>697</v>
      </c>
      <c r="C7" t="s">
        <v>4169</v>
      </c>
      <c r="D7" t="s">
        <v>620</v>
      </c>
      <c r="E7" t="s">
        <v>4170</v>
      </c>
      <c r="F7" t="s">
        <v>968</v>
      </c>
      <c r="G7" t="s">
        <v>4171</v>
      </c>
      <c r="H7" t="s">
        <v>893</v>
      </c>
      <c r="I7" t="s">
        <v>3300</v>
      </c>
      <c r="J7" t="s">
        <v>893</v>
      </c>
    </row>
    <row r="8">
      <c r="A8" s="5" t="s">
        <v>354</v>
      </c>
      <c r="B8" t="s">
        <v>4172</v>
      </c>
      <c r="C8" t="s">
        <v>3514</v>
      </c>
      <c r="D8" t="s">
        <v>1024</v>
      </c>
      <c r="E8" t="s">
        <v>4173</v>
      </c>
      <c r="F8" t="s">
        <v>813</v>
      </c>
      <c r="G8" t="s">
        <v>4174</v>
      </c>
      <c r="H8" t="s">
        <v>1070</v>
      </c>
      <c r="I8" t="s">
        <v>3463</v>
      </c>
      <c r="J8" t="s">
        <v>1070</v>
      </c>
    </row>
    <row r="9">
      <c r="A9" s="5" t="s">
        <v>354</v>
      </c>
      <c r="B9" t="s">
        <v>4175</v>
      </c>
      <c r="C9" t="s">
        <v>4088</v>
      </c>
      <c r="D9" t="s">
        <v>1319</v>
      </c>
      <c r="E9" t="s">
        <v>3486</v>
      </c>
      <c r="F9" t="s">
        <v>1119</v>
      </c>
      <c r="G9" t="s">
        <v>3242</v>
      </c>
      <c r="H9" t="s">
        <v>1120</v>
      </c>
      <c r="I9" t="s">
        <v>3896</v>
      </c>
      <c r="J9" t="s">
        <v>1232</v>
      </c>
    </row>
    <row r="10">
      <c r="A10" s="5" t="s">
        <v>354</v>
      </c>
      <c r="B10" t="s">
        <v>707</v>
      </c>
      <c r="C10" t="s">
        <v>3200</v>
      </c>
      <c r="D10" t="s">
        <v>1316</v>
      </c>
      <c r="E10" t="s">
        <v>4176</v>
      </c>
      <c r="F10" t="s">
        <v>662</v>
      </c>
      <c r="G10" t="s">
        <v>3257</v>
      </c>
      <c r="H10" t="s">
        <v>1316</v>
      </c>
      <c r="I10" t="s">
        <v>3867</v>
      </c>
      <c r="J10" t="s">
        <v>1108</v>
      </c>
    </row>
    <row r="11">
      <c r="A11" s="5" t="s">
        <v>354</v>
      </c>
      <c r="B11" t="s">
        <v>4177</v>
      </c>
      <c r="C11" t="s">
        <v>3329</v>
      </c>
      <c r="D11" t="s">
        <v>1505</v>
      </c>
      <c r="E11" t="s">
        <v>3770</v>
      </c>
      <c r="F11" t="s">
        <v>1319</v>
      </c>
      <c r="G11" t="s">
        <v>1038</v>
      </c>
      <c r="H11" t="s">
        <v>1130</v>
      </c>
      <c r="I11" t="s">
        <v>3203</v>
      </c>
      <c r="J11" t="s">
        <v>1120</v>
      </c>
    </row>
    <row r="12">
      <c r="A12" s="5" t="s">
        <v>354</v>
      </c>
      <c r="B12" t="s">
        <v>712</v>
      </c>
      <c r="C12" t="s">
        <v>3234</v>
      </c>
      <c r="D12" t="s">
        <v>1505</v>
      </c>
      <c r="E12" t="s">
        <v>3743</v>
      </c>
      <c r="F12" t="s">
        <v>1079</v>
      </c>
      <c r="G12" t="s">
        <v>3163</v>
      </c>
      <c r="H12" t="s">
        <v>1505</v>
      </c>
      <c r="I12" t="s">
        <v>3771</v>
      </c>
      <c r="J12" t="s">
        <v>1079</v>
      </c>
    </row>
    <row r="13">
      <c r="A13" s="5" t="s">
        <v>354</v>
      </c>
      <c r="B13" t="s">
        <v>716</v>
      </c>
      <c r="C13" t="s">
        <v>4178</v>
      </c>
      <c r="D13" t="s">
        <v>1488</v>
      </c>
      <c r="E13" t="s">
        <v>3977</v>
      </c>
      <c r="F13" t="s">
        <v>813</v>
      </c>
      <c r="G13" t="s">
        <v>2984</v>
      </c>
      <c r="H13" t="s">
        <v>1130</v>
      </c>
      <c r="I13" t="s">
        <v>3781</v>
      </c>
      <c r="J13" t="s">
        <v>813</v>
      </c>
    </row>
    <row r="14">
      <c r="A14" s="5" t="s">
        <v>354</v>
      </c>
      <c r="B14" t="s">
        <v>4179</v>
      </c>
      <c r="C14" t="s">
        <v>3778</v>
      </c>
      <c r="D14" t="s">
        <v>1505</v>
      </c>
      <c r="E14" t="s">
        <v>3604</v>
      </c>
      <c r="F14" t="s">
        <v>1026</v>
      </c>
      <c r="G14" t="s">
        <v>3267</v>
      </c>
      <c r="H14" t="s">
        <v>1505</v>
      </c>
      <c r="I14" t="s">
        <v>3879</v>
      </c>
      <c r="J14" t="s">
        <v>1024</v>
      </c>
    </row>
    <row r="15">
      <c r="A15" s="5" t="s">
        <v>354</v>
      </c>
      <c r="B15" t="s">
        <v>723</v>
      </c>
      <c r="C15" t="s">
        <v>1056</v>
      </c>
      <c r="D15" t="s">
        <v>1496</v>
      </c>
      <c r="E15" t="s">
        <v>3777</v>
      </c>
      <c r="F15" t="s">
        <v>1129</v>
      </c>
      <c r="G15" t="s">
        <v>3291</v>
      </c>
      <c r="H15" t="s">
        <v>1496</v>
      </c>
      <c r="I15" t="s">
        <v>3233</v>
      </c>
      <c r="J15" t="s">
        <v>1319</v>
      </c>
    </row>
    <row r="16">
      <c r="A16" s="5" t="s">
        <v>354</v>
      </c>
      <c r="B16" t="s">
        <v>4180</v>
      </c>
      <c r="C16" t="s">
        <v>4181</v>
      </c>
      <c r="D16" t="s">
        <v>1059</v>
      </c>
      <c r="E16" t="s">
        <v>4062</v>
      </c>
      <c r="F16" t="s">
        <v>1060</v>
      </c>
      <c r="G16" t="s">
        <v>3241</v>
      </c>
      <c r="H16" t="s">
        <v>1075</v>
      </c>
      <c r="I16" t="s">
        <v>3354</v>
      </c>
      <c r="J16" t="s">
        <v>1317</v>
      </c>
    </row>
    <row r="17">
      <c r="A17" s="5" t="s">
        <v>354</v>
      </c>
      <c r="B17" t="s">
        <v>4182</v>
      </c>
      <c r="C17" t="s">
        <v>4054</v>
      </c>
      <c r="D17" t="s">
        <v>1505</v>
      </c>
      <c r="E17" t="s">
        <v>4140</v>
      </c>
      <c r="F17" t="s">
        <v>1513</v>
      </c>
      <c r="G17" t="s">
        <v>1037</v>
      </c>
      <c r="H17" t="s">
        <v>1505</v>
      </c>
      <c r="I17" t="s">
        <v>3162</v>
      </c>
      <c r="J17" t="s">
        <v>1319</v>
      </c>
    </row>
    <row r="18">
      <c r="A18" s="5" t="s">
        <v>354</v>
      </c>
      <c r="B18" t="s">
        <v>4183</v>
      </c>
      <c r="C18" t="s">
        <v>3689</v>
      </c>
      <c r="D18" t="s">
        <v>1129</v>
      </c>
      <c r="E18" t="s">
        <v>3112</v>
      </c>
      <c r="F18" t="s">
        <v>1120</v>
      </c>
      <c r="G18" t="s">
        <v>3172</v>
      </c>
      <c r="H18" t="s">
        <v>1129</v>
      </c>
      <c r="I18" t="s">
        <v>3233</v>
      </c>
      <c r="J18" t="s">
        <v>1319</v>
      </c>
    </row>
    <row r="19">
      <c r="A19" s="5" t="s">
        <v>354</v>
      </c>
      <c r="B19" t="s">
        <v>733</v>
      </c>
      <c r="C19" t="s">
        <v>4138</v>
      </c>
      <c r="D19" t="s">
        <v>1319</v>
      </c>
      <c r="E19" t="s">
        <v>4184</v>
      </c>
      <c r="F19" t="s">
        <v>1319</v>
      </c>
      <c r="G19" t="s">
        <v>4092</v>
      </c>
      <c r="H19" t="s">
        <v>1319</v>
      </c>
      <c r="I19" t="s">
        <v>4185</v>
      </c>
      <c r="J19" t="s">
        <v>1120</v>
      </c>
    </row>
    <row r="20">
      <c r="A20" s="5" t="s">
        <v>354</v>
      </c>
      <c r="B20" t="s">
        <v>4186</v>
      </c>
      <c r="C20" t="s">
        <v>4187</v>
      </c>
      <c r="D20" t="s">
        <v>1132</v>
      </c>
      <c r="E20" t="s">
        <v>4188</v>
      </c>
      <c r="F20" t="s">
        <v>1146</v>
      </c>
      <c r="G20" t="s">
        <v>4189</v>
      </c>
      <c r="H20" t="s">
        <v>1237</v>
      </c>
      <c r="I20" t="s">
        <v>3746</v>
      </c>
      <c r="J20" t="s">
        <v>685</v>
      </c>
    </row>
    <row r="21">
      <c r="A21" s="5" t="s">
        <v>354</v>
      </c>
      <c r="B21" t="s">
        <v>739</v>
      </c>
      <c r="C21" t="s">
        <v>4190</v>
      </c>
      <c r="D21" t="s">
        <v>1125</v>
      </c>
      <c r="E21" t="s">
        <v>3262</v>
      </c>
      <c r="F21" t="s">
        <v>1117</v>
      </c>
      <c r="G21" t="s">
        <v>3700</v>
      </c>
      <c r="H21" t="s">
        <v>1075</v>
      </c>
      <c r="I21" t="s">
        <v>3247</v>
      </c>
      <c r="J21" t="s">
        <v>1117</v>
      </c>
    </row>
    <row r="22">
      <c r="A22" s="5" t="s">
        <v>354</v>
      </c>
      <c r="B22" t="s">
        <v>423</v>
      </c>
      <c r="C22" t="s">
        <v>4096</v>
      </c>
      <c r="D22" t="s">
        <v>1120</v>
      </c>
      <c r="E22" t="s">
        <v>3191</v>
      </c>
      <c r="F22" t="s">
        <v>1319</v>
      </c>
      <c r="G22" t="s">
        <v>3353</v>
      </c>
      <c r="H22" t="s">
        <v>1125</v>
      </c>
      <c r="I22" t="s">
        <v>3233</v>
      </c>
      <c r="J22" t="s">
        <v>1319</v>
      </c>
    </row>
    <row r="23">
      <c r="A23" s="5" t="s">
        <v>354</v>
      </c>
      <c r="B23" t="s">
        <v>428</v>
      </c>
      <c r="C23" t="s">
        <v>4097</v>
      </c>
      <c r="D23" t="s">
        <v>498</v>
      </c>
      <c r="E23" t="s">
        <v>2998</v>
      </c>
      <c r="F23" t="s">
        <v>621</v>
      </c>
      <c r="G23" t="s">
        <v>4098</v>
      </c>
      <c r="H23" t="s">
        <v>4099</v>
      </c>
      <c r="I23" t="s">
        <v>3976</v>
      </c>
      <c r="J23" t="s">
        <v>621</v>
      </c>
    </row>
    <row r="24">
      <c r="A24" s="5" t="s">
        <v>354</v>
      </c>
      <c r="B24" t="s">
        <v>433</v>
      </c>
      <c r="C24" t="s">
        <v>3184</v>
      </c>
      <c r="D24" t="s">
        <v>1117</v>
      </c>
      <c r="E24" t="s">
        <v>2969</v>
      </c>
      <c r="F24" t="s">
        <v>1117</v>
      </c>
      <c r="G24" t="s">
        <v>3280</v>
      </c>
      <c r="H24" t="s">
        <v>1316</v>
      </c>
      <c r="I24" t="s">
        <v>3219</v>
      </c>
      <c r="J24" t="s">
        <v>1117</v>
      </c>
    </row>
    <row r="25">
      <c r="A25" s="5" t="s">
        <v>354</v>
      </c>
      <c r="B25" t="s">
        <v>437</v>
      </c>
      <c r="C25" t="s">
        <v>3709</v>
      </c>
      <c r="D25" t="s">
        <v>1117</v>
      </c>
      <c r="E25" t="s">
        <v>3162</v>
      </c>
      <c r="F25" t="s">
        <v>1488</v>
      </c>
      <c r="G25" t="s">
        <v>3778</v>
      </c>
      <c r="H25" t="s">
        <v>1488</v>
      </c>
      <c r="I25" t="s">
        <v>1041</v>
      </c>
      <c r="J25" t="s">
        <v>1488</v>
      </c>
    </row>
    <row r="26">
      <c r="A26" s="5" t="s">
        <v>354</v>
      </c>
      <c r="B26" t="s">
        <v>441</v>
      </c>
      <c r="C26" t="s">
        <v>3700</v>
      </c>
      <c r="D26" t="s">
        <v>1316</v>
      </c>
      <c r="E26" t="s">
        <v>3267</v>
      </c>
      <c r="F26" t="s">
        <v>1505</v>
      </c>
      <c r="G26" t="s">
        <v>3788</v>
      </c>
      <c r="H26" t="s">
        <v>1201</v>
      </c>
      <c r="I26" t="s">
        <v>3220</v>
      </c>
      <c r="J26" t="s">
        <v>1505</v>
      </c>
    </row>
    <row r="27">
      <c r="A27" s="5" t="s">
        <v>354</v>
      </c>
      <c r="B27" t="s">
        <v>743</v>
      </c>
      <c r="C27" t="s">
        <v>4088</v>
      </c>
      <c r="D27" t="s">
        <v>1319</v>
      </c>
      <c r="E27" t="s">
        <v>3609</v>
      </c>
      <c r="F27" t="s">
        <v>1120</v>
      </c>
      <c r="G27" t="s">
        <v>3266</v>
      </c>
      <c r="H27" t="s">
        <v>1120</v>
      </c>
      <c r="I27" t="s">
        <v>3326</v>
      </c>
      <c r="J27" t="s">
        <v>1125</v>
      </c>
    </row>
    <row r="28">
      <c r="A28" s="5" t="s">
        <v>354</v>
      </c>
      <c r="B28" t="s">
        <v>744</v>
      </c>
      <c r="C28" t="s">
        <v>4191</v>
      </c>
      <c r="D28" t="s">
        <v>1196</v>
      </c>
      <c r="E28" t="s">
        <v>1036</v>
      </c>
      <c r="F28" t="s">
        <v>1130</v>
      </c>
      <c r="G28" t="s">
        <v>4064</v>
      </c>
      <c r="H28" t="s">
        <v>1513</v>
      </c>
      <c r="I28" t="s">
        <v>3157</v>
      </c>
      <c r="J28" t="s">
        <v>1130</v>
      </c>
    </row>
    <row r="29">
      <c r="A29" s="5" t="s">
        <v>354</v>
      </c>
      <c r="B29" t="s">
        <v>747</v>
      </c>
      <c r="C29" t="s">
        <v>4192</v>
      </c>
      <c r="D29" t="s">
        <v>619</v>
      </c>
      <c r="E29" t="s">
        <v>3976</v>
      </c>
      <c r="F29" t="s">
        <v>1513</v>
      </c>
      <c r="G29" t="s">
        <v>3477</v>
      </c>
      <c r="H29" t="s">
        <v>813</v>
      </c>
      <c r="I29" t="s">
        <v>2973</v>
      </c>
      <c r="J29" t="s">
        <v>1075</v>
      </c>
    </row>
    <row r="30">
      <c r="A30" s="5" t="s">
        <v>354</v>
      </c>
      <c r="B30" t="s">
        <v>750</v>
      </c>
      <c r="C30" t="s">
        <v>4193</v>
      </c>
      <c r="D30" t="s">
        <v>1317</v>
      </c>
      <c r="E30" t="s">
        <v>3220</v>
      </c>
      <c r="F30" t="s">
        <v>1496</v>
      </c>
      <c r="G30" t="s">
        <v>3623</v>
      </c>
      <c r="H30" t="s">
        <v>1317</v>
      </c>
      <c r="I30" t="s">
        <v>3291</v>
      </c>
      <c r="J30" t="s">
        <v>1496</v>
      </c>
    </row>
    <row r="31">
      <c r="A31" s="5" t="s">
        <v>354</v>
      </c>
      <c r="B31" t="s">
        <v>4194</v>
      </c>
      <c r="C31" t="s">
        <v>4195</v>
      </c>
      <c r="D31" t="s">
        <v>812</v>
      </c>
      <c r="E31" t="s">
        <v>3746</v>
      </c>
      <c r="F31" t="s">
        <v>1198</v>
      </c>
      <c r="G31" t="s">
        <v>3394</v>
      </c>
      <c r="H31" t="s">
        <v>811</v>
      </c>
      <c r="I31" t="s">
        <v>3731</v>
      </c>
      <c r="J31" t="s">
        <v>1198</v>
      </c>
    </row>
    <row r="32">
      <c r="A32" s="5" t="s">
        <v>354</v>
      </c>
      <c r="B32" t="s">
        <v>755</v>
      </c>
      <c r="C32" t="s">
        <v>3917</v>
      </c>
      <c r="D32" t="s">
        <v>1080</v>
      </c>
      <c r="E32" t="s">
        <v>4196</v>
      </c>
      <c r="F32" t="s">
        <v>619</v>
      </c>
      <c r="G32" t="s">
        <v>4197</v>
      </c>
      <c r="H32" t="s">
        <v>1197</v>
      </c>
      <c r="I32" t="s">
        <v>4020</v>
      </c>
      <c r="J32" t="s">
        <v>1060</v>
      </c>
    </row>
    <row r="33">
      <c r="A33" s="5" t="s">
        <v>354</v>
      </c>
      <c r="B33" t="s">
        <v>759</v>
      </c>
      <c r="C33" t="s">
        <v>4198</v>
      </c>
      <c r="D33" t="s">
        <v>1023</v>
      </c>
      <c r="E33" t="s">
        <v>4199</v>
      </c>
      <c r="F33" t="s">
        <v>1074</v>
      </c>
      <c r="G33" t="s">
        <v>4200</v>
      </c>
      <c r="H33" t="s">
        <v>811</v>
      </c>
      <c r="I33" t="s">
        <v>3477</v>
      </c>
      <c r="J33" t="s">
        <v>894</v>
      </c>
    </row>
    <row r="34">
      <c r="A34" s="5" t="s">
        <v>354</v>
      </c>
      <c r="B34" t="s">
        <v>4201</v>
      </c>
      <c r="C34" t="s">
        <v>3888</v>
      </c>
      <c r="D34" t="s">
        <v>1080</v>
      </c>
      <c r="E34" t="s">
        <v>3007</v>
      </c>
      <c r="F34" t="s">
        <v>1059</v>
      </c>
      <c r="G34" t="s">
        <v>3879</v>
      </c>
      <c r="H34" t="s">
        <v>1075</v>
      </c>
      <c r="I34" t="s">
        <v>2983</v>
      </c>
      <c r="J34" t="s">
        <v>1513</v>
      </c>
    </row>
    <row r="35">
      <c r="A35" s="5" t="s">
        <v>354</v>
      </c>
      <c r="B35" t="s">
        <v>4202</v>
      </c>
      <c r="C35" t="s">
        <v>3630</v>
      </c>
      <c r="D35" t="s">
        <v>1319</v>
      </c>
      <c r="E35" t="s">
        <v>3922</v>
      </c>
      <c r="F35" t="s">
        <v>1079</v>
      </c>
      <c r="G35" t="s">
        <v>2982</v>
      </c>
      <c r="H35" t="s">
        <v>1129</v>
      </c>
      <c r="I35" t="s">
        <v>3175</v>
      </c>
      <c r="J35" t="s">
        <v>1059</v>
      </c>
    </row>
    <row r="36">
      <c r="A36" s="5" t="s">
        <v>354</v>
      </c>
      <c r="B36" t="s">
        <v>4203</v>
      </c>
      <c r="C36" t="s">
        <v>3184</v>
      </c>
      <c r="D36" t="s">
        <v>1117</v>
      </c>
      <c r="E36" t="s">
        <v>4204</v>
      </c>
      <c r="F36" t="s">
        <v>965</v>
      </c>
      <c r="G36" t="s">
        <v>3203</v>
      </c>
      <c r="H36" t="s">
        <v>1117</v>
      </c>
      <c r="I36" t="s">
        <v>2981</v>
      </c>
      <c r="J36" t="s">
        <v>1317</v>
      </c>
    </row>
    <row r="37">
      <c r="A37" s="5" t="s">
        <v>354</v>
      </c>
      <c r="B37" t="s">
        <v>773</v>
      </c>
      <c r="C37" t="s">
        <v>3911</v>
      </c>
      <c r="D37" t="s">
        <v>1075</v>
      </c>
      <c r="E37" t="s">
        <v>4019</v>
      </c>
      <c r="F37" t="s">
        <v>1513</v>
      </c>
      <c r="G37" t="s">
        <v>3669</v>
      </c>
      <c r="H37" t="s">
        <v>1197</v>
      </c>
      <c r="I37" t="s">
        <v>3175</v>
      </c>
      <c r="J37" t="s">
        <v>1059</v>
      </c>
    </row>
    <row r="38">
      <c r="A38" s="5" t="s">
        <v>354</v>
      </c>
      <c r="B38" t="s">
        <v>4205</v>
      </c>
      <c r="C38" t="s">
        <v>4206</v>
      </c>
      <c r="D38" t="s">
        <v>1429</v>
      </c>
      <c r="E38" t="s">
        <v>4147</v>
      </c>
      <c r="F38" t="s">
        <v>1066</v>
      </c>
      <c r="G38" t="s">
        <v>4207</v>
      </c>
      <c r="H38" t="s">
        <v>1326</v>
      </c>
      <c r="I38" t="s">
        <v>3600</v>
      </c>
      <c r="J38" t="s">
        <v>2863</v>
      </c>
    </row>
    <row r="39">
      <c r="A39" s="5" t="s">
        <v>354</v>
      </c>
      <c r="B39" t="s">
        <v>4208</v>
      </c>
      <c r="C39" t="s">
        <v>4209</v>
      </c>
      <c r="D39" t="s">
        <v>1075</v>
      </c>
      <c r="E39" t="s">
        <v>3242</v>
      </c>
      <c r="F39" t="s">
        <v>1120</v>
      </c>
      <c r="G39" t="s">
        <v>3666</v>
      </c>
      <c r="H39" t="s">
        <v>1059</v>
      </c>
      <c r="I39" t="s">
        <v>4210</v>
      </c>
      <c r="J39" t="s">
        <v>1125</v>
      </c>
    </row>
    <row r="40">
      <c r="A40" s="5" t="s">
        <v>354</v>
      </c>
      <c r="B40" t="s">
        <v>466</v>
      </c>
      <c r="C40" t="s">
        <v>4111</v>
      </c>
      <c r="D40" t="s">
        <v>1025</v>
      </c>
      <c r="E40" t="s">
        <v>3111</v>
      </c>
      <c r="F40" t="s">
        <v>1125</v>
      </c>
      <c r="G40" t="s">
        <v>3763</v>
      </c>
      <c r="H40" t="s">
        <v>968</v>
      </c>
      <c r="I40" t="s">
        <v>3113</v>
      </c>
      <c r="J40" t="s">
        <v>1197</v>
      </c>
    </row>
    <row r="41">
      <c r="A41" s="5" t="s">
        <v>354</v>
      </c>
      <c r="B41" t="s">
        <v>470</v>
      </c>
      <c r="C41" t="s">
        <v>4112</v>
      </c>
      <c r="D41" t="s">
        <v>1021</v>
      </c>
      <c r="E41" t="s">
        <v>4113</v>
      </c>
      <c r="F41" t="s">
        <v>893</v>
      </c>
      <c r="G41" t="s">
        <v>4095</v>
      </c>
      <c r="H41" t="s">
        <v>502</v>
      </c>
      <c r="I41" t="s">
        <v>4114</v>
      </c>
      <c r="J41" t="s">
        <v>1108</v>
      </c>
    </row>
    <row r="42">
      <c r="A42" s="5" t="s">
        <v>354</v>
      </c>
      <c r="B42" t="s">
        <v>784</v>
      </c>
      <c r="C42" t="s">
        <v>4164</v>
      </c>
      <c r="D42" t="s">
        <v>1261</v>
      </c>
      <c r="E42" t="s">
        <v>3587</v>
      </c>
      <c r="F42" t="s">
        <v>1261</v>
      </c>
      <c r="G42" t="s">
        <v>3665</v>
      </c>
      <c r="H42" t="s">
        <v>1108</v>
      </c>
      <c r="I42" t="s">
        <v>3299</v>
      </c>
      <c r="J42" t="s">
        <v>814</v>
      </c>
    </row>
    <row r="43">
      <c r="A43" s="5" t="s">
        <v>354</v>
      </c>
      <c r="B43" t="s">
        <v>4211</v>
      </c>
      <c r="C43" t="s">
        <v>3743</v>
      </c>
      <c r="D43" t="s">
        <v>1319</v>
      </c>
      <c r="E43" t="s">
        <v>3770</v>
      </c>
      <c r="F43" t="s">
        <v>1319</v>
      </c>
      <c r="G43" t="s">
        <v>3275</v>
      </c>
      <c r="H43" t="s">
        <v>1129</v>
      </c>
      <c r="I43" t="s">
        <v>3204</v>
      </c>
      <c r="J43" t="s">
        <v>1129</v>
      </c>
    </row>
    <row r="44">
      <c r="A44" s="5" t="s">
        <v>354</v>
      </c>
      <c r="B44" t="s">
        <v>769</v>
      </c>
      <c r="C44" t="s">
        <v>4212</v>
      </c>
      <c r="D44" t="s">
        <v>1201</v>
      </c>
      <c r="E44" t="s">
        <v>4213</v>
      </c>
      <c r="F44" t="s">
        <v>1062</v>
      </c>
      <c r="G44" t="s">
        <v>3340</v>
      </c>
      <c r="H44" t="s">
        <v>1117</v>
      </c>
      <c r="I44" t="s">
        <v>3698</v>
      </c>
      <c r="J44" t="s">
        <v>1060</v>
      </c>
    </row>
    <row r="45">
      <c r="A45" s="5" t="s">
        <v>354</v>
      </c>
      <c r="B45" t="s">
        <v>4214</v>
      </c>
      <c r="C45" t="s">
        <v>1054</v>
      </c>
      <c r="D45" t="s">
        <v>1496</v>
      </c>
      <c r="E45" t="s">
        <v>3243</v>
      </c>
      <c r="F45" t="s">
        <v>1488</v>
      </c>
      <c r="G45" t="s">
        <v>3306</v>
      </c>
      <c r="H45" t="s">
        <v>1496</v>
      </c>
      <c r="I45" t="s">
        <v>3157</v>
      </c>
      <c r="J45" t="s">
        <v>1130</v>
      </c>
    </row>
    <row r="46">
      <c r="A46" s="5" t="s">
        <v>354</v>
      </c>
      <c r="B46" t="s">
        <v>4215</v>
      </c>
      <c r="C46" t="s">
        <v>4216</v>
      </c>
      <c r="D46" t="s">
        <v>1108</v>
      </c>
      <c r="E46" t="s">
        <v>3199</v>
      </c>
      <c r="F46" t="s">
        <v>1024</v>
      </c>
      <c r="G46" t="s">
        <v>3891</v>
      </c>
      <c r="H46" t="s">
        <v>814</v>
      </c>
      <c r="I46" t="s">
        <v>4136</v>
      </c>
      <c r="J46" t="s">
        <v>813</v>
      </c>
    </row>
    <row r="47">
      <c r="A47" s="5" t="s">
        <v>354</v>
      </c>
      <c r="B47" t="s">
        <v>4217</v>
      </c>
      <c r="C47" t="s">
        <v>3667</v>
      </c>
      <c r="D47" t="s">
        <v>1197</v>
      </c>
      <c r="E47" t="s">
        <v>4218</v>
      </c>
      <c r="F47" t="s">
        <v>965</v>
      </c>
      <c r="G47" t="s">
        <v>4066</v>
      </c>
      <c r="H47" t="s">
        <v>1075</v>
      </c>
      <c r="I47" t="s">
        <v>3242</v>
      </c>
      <c r="J47" t="s">
        <v>965</v>
      </c>
    </row>
    <row r="48">
      <c r="A48" s="5" t="s">
        <v>354</v>
      </c>
      <c r="B48" t="s">
        <v>4219</v>
      </c>
      <c r="C48" t="s">
        <v>4117</v>
      </c>
      <c r="D48" t="s">
        <v>1063</v>
      </c>
      <c r="E48" t="s">
        <v>3405</v>
      </c>
      <c r="F48" t="s">
        <v>620</v>
      </c>
      <c r="G48" t="s">
        <v>4118</v>
      </c>
      <c r="H48" t="s">
        <v>875</v>
      </c>
      <c r="I48" t="s">
        <v>4119</v>
      </c>
      <c r="J48" t="s">
        <v>1077</v>
      </c>
    </row>
    <row r="49">
      <c r="A49" s="5" t="s">
        <v>354</v>
      </c>
      <c r="B49" t="s">
        <v>4220</v>
      </c>
      <c r="C49" t="s">
        <v>3723</v>
      </c>
      <c r="D49" t="s">
        <v>1496</v>
      </c>
      <c r="E49" t="s">
        <v>3180</v>
      </c>
      <c r="F49" t="s">
        <v>395</v>
      </c>
      <c r="G49" t="s">
        <v>3211</v>
      </c>
      <c r="H49" t="s">
        <v>1496</v>
      </c>
      <c r="I49" t="s">
        <v>3180</v>
      </c>
      <c r="J49" t="s">
        <v>395</v>
      </c>
    </row>
    <row r="50">
      <c r="A50" s="5" t="s">
        <v>354</v>
      </c>
      <c r="B50" t="s">
        <v>4221</v>
      </c>
      <c r="C50" t="s">
        <v>4120</v>
      </c>
      <c r="D50" t="s">
        <v>440</v>
      </c>
      <c r="E50" t="s">
        <v>4121</v>
      </c>
      <c r="F50" t="s">
        <v>440</v>
      </c>
      <c r="G50" t="s">
        <v>4122</v>
      </c>
      <c r="H50" t="s">
        <v>440</v>
      </c>
      <c r="I50" t="s">
        <v>4123</v>
      </c>
      <c r="J50" t="s">
        <v>440</v>
      </c>
    </row>
    <row r="52">
      <c r="A52" t="s">
        <v>371</v>
      </c>
    </row>
    <row r="53">
      <c r="A53" t="s">
        <v>4124</v>
      </c>
    </row>
    <row r="54">
      <c r="A54" t="s">
        <v>4125</v>
      </c>
    </row>
    <row r="55">
      <c r="A55" t="s">
        <v>4126</v>
      </c>
    </row>
    <row r="56">
      <c r="A56" t="s">
        <v>3955</v>
      </c>
    </row>
    <row r="57">
      <c r="A57" t="s">
        <v>354</v>
      </c>
    </row>
    <row r="58">
      <c r="A58" t="s">
        <v>376</v>
      </c>
    </row>
    <row r="59">
      <c r="A59" t="s">
        <v>818</v>
      </c>
    </row>
  </sheetData>
  <mergeCells count="5">
    <mergeCell ref="A3:B3"/>
    <mergeCell ref="G3:H3"/>
    <mergeCell ref="I3:J3"/>
    <mergeCell ref="C3:D3"/>
    <mergeCell ref="E3:F3"/>
  </mergeCells>
  <pageMargins left="0.7" right="0.7" top="0.75" bottom="0.75" header="0.3" footer="0.3"/>
  <pageSetup paperSize="9" orientation="portrait" horizontalDpi="300" verticalDpi="300"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4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192</v>
      </c>
    </row>
    <row r="2">
      <c r="A2" s="3" t="str">
        <f>=HYPERLINK("#'INDEX'!A1", "Back to INDEX")</f>
      </c>
    </row>
    <row r="3">
      <c r="A3" s="2" t="s">
        <v>354</v>
      </c>
      <c r="B3" s="2" t="s">
        <v>354</v>
      </c>
      <c r="C3" s="2" t="s">
        <v>4081</v>
      </c>
      <c r="D3" s="2" t="s">
        <v>4081</v>
      </c>
      <c r="E3" s="2" t="s">
        <v>4082</v>
      </c>
      <c r="F3" s="2" t="s">
        <v>4082</v>
      </c>
      <c r="G3" s="2" t="s">
        <v>4083</v>
      </c>
      <c r="H3" s="2" t="s">
        <v>4083</v>
      </c>
      <c r="I3" s="2" t="s">
        <v>4084</v>
      </c>
      <c r="J3" s="2" t="s">
        <v>4084</v>
      </c>
    </row>
    <row r="4">
      <c r="A4" s="6" t="s">
        <v>354</v>
      </c>
      <c r="B4" s="6" t="s">
        <v>354</v>
      </c>
      <c r="C4" s="6" t="s">
        <v>3797</v>
      </c>
      <c r="D4" s="6" t="s">
        <v>3798</v>
      </c>
      <c r="E4" s="6" t="s">
        <v>3797</v>
      </c>
      <c r="F4" s="6" t="s">
        <v>3798</v>
      </c>
      <c r="G4" s="6" t="s">
        <v>3797</v>
      </c>
      <c r="H4" s="6" t="s">
        <v>3798</v>
      </c>
      <c r="I4" s="6" t="s">
        <v>3797</v>
      </c>
      <c r="J4" s="6" t="s">
        <v>3798</v>
      </c>
    </row>
    <row r="5">
      <c r="A5" s="5" t="s">
        <v>354</v>
      </c>
      <c r="B5" t="s">
        <v>4167</v>
      </c>
      <c r="C5" t="s">
        <v>3332</v>
      </c>
      <c r="D5" t="s">
        <v>1316</v>
      </c>
      <c r="E5" t="s">
        <v>3717</v>
      </c>
      <c r="F5" t="s">
        <v>1075</v>
      </c>
      <c r="G5" t="s">
        <v>3215</v>
      </c>
      <c r="H5" t="s">
        <v>1316</v>
      </c>
      <c r="I5" t="s">
        <v>3778</v>
      </c>
      <c r="J5" t="s">
        <v>1197</v>
      </c>
    </row>
    <row r="6">
      <c r="A6" s="5" t="s">
        <v>354</v>
      </c>
      <c r="B6" t="s">
        <v>694</v>
      </c>
      <c r="C6" t="s">
        <v>3207</v>
      </c>
      <c r="D6" t="s">
        <v>1117</v>
      </c>
      <c r="E6" t="s">
        <v>2954</v>
      </c>
      <c r="F6" t="s">
        <v>1080</v>
      </c>
      <c r="G6" t="s">
        <v>3536</v>
      </c>
      <c r="H6" t="s">
        <v>1488</v>
      </c>
      <c r="I6" t="s">
        <v>3262</v>
      </c>
      <c r="J6" t="s">
        <v>1060</v>
      </c>
    </row>
    <row r="7">
      <c r="A7" s="5" t="s">
        <v>354</v>
      </c>
      <c r="B7" t="s">
        <v>697</v>
      </c>
      <c r="C7" t="s">
        <v>2980</v>
      </c>
      <c r="D7" t="s">
        <v>1316</v>
      </c>
      <c r="E7" t="s">
        <v>1054</v>
      </c>
      <c r="F7" t="s">
        <v>1316</v>
      </c>
      <c r="G7" t="s">
        <v>4054</v>
      </c>
      <c r="H7" t="s">
        <v>1316</v>
      </c>
      <c r="I7" t="s">
        <v>3216</v>
      </c>
      <c r="J7" t="s">
        <v>1117</v>
      </c>
    </row>
    <row r="8">
      <c r="A8" s="5" t="s">
        <v>354</v>
      </c>
      <c r="B8" t="s">
        <v>4172</v>
      </c>
      <c r="C8" t="s">
        <v>3547</v>
      </c>
      <c r="D8" t="s">
        <v>1316</v>
      </c>
      <c r="E8" t="s">
        <v>3723</v>
      </c>
      <c r="F8" t="s">
        <v>1117</v>
      </c>
      <c r="G8" t="s">
        <v>3301</v>
      </c>
      <c r="H8" t="s">
        <v>1201</v>
      </c>
      <c r="I8" t="s">
        <v>3168</v>
      </c>
      <c r="J8" t="s">
        <v>1130</v>
      </c>
    </row>
    <row r="9">
      <c r="A9" s="5" t="s">
        <v>354</v>
      </c>
      <c r="B9" t="s">
        <v>4175</v>
      </c>
      <c r="C9" t="s">
        <v>3897</v>
      </c>
      <c r="D9" t="s">
        <v>1120</v>
      </c>
      <c r="E9" t="s">
        <v>4129</v>
      </c>
      <c r="F9" t="s">
        <v>1023</v>
      </c>
      <c r="G9" t="s">
        <v>3280</v>
      </c>
      <c r="H9" t="s">
        <v>1120</v>
      </c>
      <c r="I9" t="s">
        <v>3666</v>
      </c>
      <c r="J9" t="s">
        <v>685</v>
      </c>
    </row>
    <row r="10">
      <c r="A10" s="5" t="s">
        <v>354</v>
      </c>
      <c r="B10" t="s">
        <v>707</v>
      </c>
      <c r="C10" t="s">
        <v>3215</v>
      </c>
      <c r="D10" t="s">
        <v>1130</v>
      </c>
      <c r="E10" t="s">
        <v>2999</v>
      </c>
      <c r="F10" t="s">
        <v>619</v>
      </c>
      <c r="G10" t="s">
        <v>3163</v>
      </c>
      <c r="H10" t="s">
        <v>1488</v>
      </c>
      <c r="I10" t="s">
        <v>3161</v>
      </c>
      <c r="J10" t="s">
        <v>1079</v>
      </c>
    </row>
    <row r="11">
      <c r="A11" s="5" t="s">
        <v>354</v>
      </c>
      <c r="B11" t="s">
        <v>4177</v>
      </c>
      <c r="C11" t="s">
        <v>3167</v>
      </c>
      <c r="D11" t="s">
        <v>1496</v>
      </c>
      <c r="E11" t="s">
        <v>3723</v>
      </c>
      <c r="F11" t="s">
        <v>1117</v>
      </c>
      <c r="G11" t="s">
        <v>3212</v>
      </c>
      <c r="H11" t="s">
        <v>1496</v>
      </c>
      <c r="I11" t="s">
        <v>3166</v>
      </c>
      <c r="J11" t="s">
        <v>1117</v>
      </c>
    </row>
    <row r="12">
      <c r="A12" s="5" t="s">
        <v>354</v>
      </c>
      <c r="B12" t="s">
        <v>712</v>
      </c>
      <c r="C12" t="s">
        <v>3177</v>
      </c>
      <c r="D12" t="s">
        <v>1496</v>
      </c>
      <c r="E12" t="s">
        <v>3362</v>
      </c>
      <c r="F12" t="s">
        <v>1120</v>
      </c>
      <c r="G12" t="s">
        <v>3180</v>
      </c>
      <c r="H12" t="s">
        <v>395</v>
      </c>
      <c r="I12" t="s">
        <v>1038</v>
      </c>
      <c r="J12" t="s">
        <v>1125</v>
      </c>
    </row>
    <row r="13">
      <c r="A13" s="5" t="s">
        <v>354</v>
      </c>
      <c r="B13" t="s">
        <v>716</v>
      </c>
      <c r="C13" t="s">
        <v>1056</v>
      </c>
      <c r="D13" t="s">
        <v>1496</v>
      </c>
      <c r="E13" t="s">
        <v>3878</v>
      </c>
      <c r="F13" t="s">
        <v>1201</v>
      </c>
      <c r="G13" t="s">
        <v>3158</v>
      </c>
      <c r="H13" t="s">
        <v>1496</v>
      </c>
      <c r="I13" t="s">
        <v>1052</v>
      </c>
      <c r="J13" t="s">
        <v>1201</v>
      </c>
    </row>
    <row r="14">
      <c r="A14" s="5" t="s">
        <v>354</v>
      </c>
      <c r="B14" t="s">
        <v>4179</v>
      </c>
      <c r="C14" t="s">
        <v>3211</v>
      </c>
      <c r="D14" t="s">
        <v>1496</v>
      </c>
      <c r="E14" t="s">
        <v>3878</v>
      </c>
      <c r="F14" t="s">
        <v>1201</v>
      </c>
      <c r="G14" t="s">
        <v>3187</v>
      </c>
      <c r="H14" t="s">
        <v>1496</v>
      </c>
      <c r="I14" t="s">
        <v>3306</v>
      </c>
      <c r="J14" t="s">
        <v>1117</v>
      </c>
    </row>
    <row r="15">
      <c r="A15" s="5" t="s">
        <v>354</v>
      </c>
      <c r="B15" t="s">
        <v>723</v>
      </c>
      <c r="C15" t="s">
        <v>3291</v>
      </c>
      <c r="D15" t="s">
        <v>1496</v>
      </c>
      <c r="E15" t="s">
        <v>3536</v>
      </c>
      <c r="F15" t="s">
        <v>1117</v>
      </c>
      <c r="G15" t="s">
        <v>3180</v>
      </c>
      <c r="H15" t="s">
        <v>395</v>
      </c>
      <c r="I15" t="s">
        <v>3211</v>
      </c>
      <c r="J15" t="s">
        <v>1130</v>
      </c>
    </row>
    <row r="16">
      <c r="A16" s="5" t="s">
        <v>354</v>
      </c>
      <c r="B16" t="s">
        <v>4180</v>
      </c>
      <c r="C16" t="s">
        <v>4066</v>
      </c>
      <c r="D16" t="s">
        <v>1075</v>
      </c>
      <c r="E16" t="s">
        <v>3704</v>
      </c>
      <c r="F16" t="s">
        <v>619</v>
      </c>
      <c r="G16" t="s">
        <v>3717</v>
      </c>
      <c r="H16" t="s">
        <v>1196</v>
      </c>
      <c r="I16" t="s">
        <v>3207</v>
      </c>
      <c r="J16" t="s">
        <v>1079</v>
      </c>
    </row>
    <row r="17">
      <c r="A17" s="5" t="s">
        <v>354</v>
      </c>
      <c r="B17" t="s">
        <v>4182</v>
      </c>
      <c r="C17" t="s">
        <v>3177</v>
      </c>
      <c r="D17" t="s">
        <v>1496</v>
      </c>
      <c r="E17" t="s">
        <v>3330</v>
      </c>
      <c r="F17" t="s">
        <v>1117</v>
      </c>
      <c r="G17" t="s">
        <v>3180</v>
      </c>
      <c r="H17" t="s">
        <v>395</v>
      </c>
      <c r="I17" t="s">
        <v>3168</v>
      </c>
      <c r="J17" t="s">
        <v>1130</v>
      </c>
    </row>
    <row r="18">
      <c r="A18" s="5" t="s">
        <v>354</v>
      </c>
      <c r="B18" t="s">
        <v>4183</v>
      </c>
      <c r="C18" t="s">
        <v>1053</v>
      </c>
      <c r="D18" t="s">
        <v>1130</v>
      </c>
      <c r="E18" t="s">
        <v>3723</v>
      </c>
      <c r="F18" t="s">
        <v>1117</v>
      </c>
      <c r="G18" t="s">
        <v>3337</v>
      </c>
      <c r="H18" t="s">
        <v>1130</v>
      </c>
      <c r="I18" t="s">
        <v>1056</v>
      </c>
      <c r="J18" t="s">
        <v>1316</v>
      </c>
    </row>
    <row r="19">
      <c r="A19" s="5" t="s">
        <v>354</v>
      </c>
      <c r="B19" t="s">
        <v>733</v>
      </c>
      <c r="C19" t="s">
        <v>2980</v>
      </c>
      <c r="D19" t="s">
        <v>1316</v>
      </c>
      <c r="E19" t="s">
        <v>3162</v>
      </c>
      <c r="F19" t="s">
        <v>1129</v>
      </c>
      <c r="G19" t="s">
        <v>3778</v>
      </c>
      <c r="H19" t="s">
        <v>1201</v>
      </c>
      <c r="I19" t="s">
        <v>1052</v>
      </c>
      <c r="J19" t="s">
        <v>1201</v>
      </c>
    </row>
    <row r="20">
      <c r="A20" s="5" t="s">
        <v>354</v>
      </c>
      <c r="B20" t="s">
        <v>4186</v>
      </c>
      <c r="C20" t="s">
        <v>4222</v>
      </c>
      <c r="D20" t="s">
        <v>687</v>
      </c>
      <c r="E20" t="s">
        <v>3774</v>
      </c>
      <c r="F20" t="s">
        <v>893</v>
      </c>
      <c r="G20" t="s">
        <v>3868</v>
      </c>
      <c r="H20" t="s">
        <v>687</v>
      </c>
      <c r="I20" t="s">
        <v>3543</v>
      </c>
      <c r="J20" t="s">
        <v>893</v>
      </c>
    </row>
    <row r="21">
      <c r="A21" s="5" t="s">
        <v>354</v>
      </c>
      <c r="B21" t="s">
        <v>739</v>
      </c>
      <c r="C21" t="s">
        <v>4223</v>
      </c>
      <c r="D21" t="s">
        <v>1023</v>
      </c>
      <c r="E21" t="s">
        <v>3712</v>
      </c>
      <c r="F21" t="s">
        <v>1025</v>
      </c>
      <c r="G21" t="s">
        <v>4224</v>
      </c>
      <c r="H21" t="s">
        <v>1076</v>
      </c>
      <c r="I21" t="s">
        <v>2981</v>
      </c>
      <c r="J21" t="s">
        <v>1025</v>
      </c>
    </row>
    <row r="22">
      <c r="A22" s="5" t="s">
        <v>354</v>
      </c>
      <c r="B22" t="s">
        <v>423</v>
      </c>
      <c r="C22" t="s">
        <v>4134</v>
      </c>
      <c r="D22" t="s">
        <v>1072</v>
      </c>
      <c r="E22" t="s">
        <v>3359</v>
      </c>
      <c r="F22" t="s">
        <v>814</v>
      </c>
      <c r="G22" t="s">
        <v>4135</v>
      </c>
      <c r="H22" t="s">
        <v>621</v>
      </c>
      <c r="I22" t="s">
        <v>4136</v>
      </c>
      <c r="J22" t="s">
        <v>1261</v>
      </c>
    </row>
    <row r="23">
      <c r="A23" s="5" t="s">
        <v>354</v>
      </c>
      <c r="B23" t="s">
        <v>428</v>
      </c>
      <c r="C23" t="s">
        <v>4137</v>
      </c>
      <c r="D23" t="s">
        <v>1200</v>
      </c>
      <c r="E23" t="s">
        <v>4138</v>
      </c>
      <c r="F23" t="s">
        <v>893</v>
      </c>
      <c r="G23" t="s">
        <v>4139</v>
      </c>
      <c r="H23" t="s">
        <v>810</v>
      </c>
      <c r="I23" t="s">
        <v>3709</v>
      </c>
      <c r="J23" t="s">
        <v>968</v>
      </c>
    </row>
    <row r="24">
      <c r="A24" s="5" t="s">
        <v>354</v>
      </c>
      <c r="B24" t="s">
        <v>433</v>
      </c>
      <c r="C24" t="s">
        <v>2973</v>
      </c>
      <c r="D24" t="s">
        <v>1316</v>
      </c>
      <c r="E24" t="s">
        <v>3163</v>
      </c>
      <c r="F24" t="s">
        <v>1488</v>
      </c>
      <c r="G24" t="s">
        <v>1044</v>
      </c>
      <c r="H24" t="s">
        <v>1117</v>
      </c>
      <c r="I24" t="s">
        <v>3177</v>
      </c>
      <c r="J24" t="s">
        <v>1130</v>
      </c>
    </row>
    <row r="25">
      <c r="A25" s="5" t="s">
        <v>354</v>
      </c>
      <c r="B25" t="s">
        <v>437</v>
      </c>
      <c r="C25" t="s">
        <v>1050</v>
      </c>
      <c r="D25" t="s">
        <v>1130</v>
      </c>
      <c r="E25" t="s">
        <v>2984</v>
      </c>
      <c r="F25" t="s">
        <v>1201</v>
      </c>
      <c r="G25" t="s">
        <v>1037</v>
      </c>
      <c r="H25" t="s">
        <v>1130</v>
      </c>
      <c r="I25" t="s">
        <v>1037</v>
      </c>
      <c r="J25" t="s">
        <v>1316</v>
      </c>
    </row>
    <row r="26">
      <c r="A26" s="5" t="s">
        <v>354</v>
      </c>
      <c r="B26" t="s">
        <v>441</v>
      </c>
      <c r="C26" t="s">
        <v>1036</v>
      </c>
      <c r="D26" t="s">
        <v>1130</v>
      </c>
      <c r="E26" t="s">
        <v>3306</v>
      </c>
      <c r="F26" t="s">
        <v>1505</v>
      </c>
      <c r="G26" t="s">
        <v>3337</v>
      </c>
      <c r="H26" t="s">
        <v>1130</v>
      </c>
      <c r="I26" t="s">
        <v>3158</v>
      </c>
      <c r="J26" t="s">
        <v>1505</v>
      </c>
    </row>
    <row r="27">
      <c r="A27" s="5" t="s">
        <v>354</v>
      </c>
      <c r="B27" t="s">
        <v>743</v>
      </c>
      <c r="C27" t="s">
        <v>3294</v>
      </c>
      <c r="D27" t="s">
        <v>1319</v>
      </c>
      <c r="E27" t="s">
        <v>3280</v>
      </c>
      <c r="F27" t="s">
        <v>1125</v>
      </c>
      <c r="G27" t="s">
        <v>2970</v>
      </c>
      <c r="H27" t="s">
        <v>1129</v>
      </c>
      <c r="I27" t="s">
        <v>1036</v>
      </c>
      <c r="J27" t="s">
        <v>1196</v>
      </c>
    </row>
    <row r="28">
      <c r="A28" s="5" t="s">
        <v>354</v>
      </c>
      <c r="B28" t="s">
        <v>744</v>
      </c>
      <c r="C28" t="s">
        <v>4210</v>
      </c>
      <c r="D28" t="s">
        <v>1117</v>
      </c>
      <c r="E28" t="s">
        <v>3180</v>
      </c>
      <c r="F28" t="s">
        <v>395</v>
      </c>
      <c r="G28" t="s">
        <v>3215</v>
      </c>
      <c r="H28" t="s">
        <v>1316</v>
      </c>
      <c r="I28" t="s">
        <v>3180</v>
      </c>
      <c r="J28" t="s">
        <v>395</v>
      </c>
    </row>
    <row r="29">
      <c r="A29" s="5" t="s">
        <v>354</v>
      </c>
      <c r="B29" t="s">
        <v>747</v>
      </c>
      <c r="C29" t="s">
        <v>4225</v>
      </c>
      <c r="D29" t="s">
        <v>1524</v>
      </c>
      <c r="E29" t="s">
        <v>4226</v>
      </c>
      <c r="F29" t="s">
        <v>3939</v>
      </c>
      <c r="G29" t="s">
        <v>4227</v>
      </c>
      <c r="H29" t="s">
        <v>1178</v>
      </c>
      <c r="I29" t="s">
        <v>3564</v>
      </c>
      <c r="J29" t="s">
        <v>1081</v>
      </c>
    </row>
    <row r="30">
      <c r="A30" s="5" t="s">
        <v>354</v>
      </c>
      <c r="B30" t="s">
        <v>750</v>
      </c>
      <c r="C30" t="s">
        <v>3543</v>
      </c>
      <c r="D30" t="s">
        <v>1319</v>
      </c>
      <c r="E30" t="s">
        <v>3180</v>
      </c>
      <c r="F30" t="s">
        <v>395</v>
      </c>
      <c r="G30" t="s">
        <v>3326</v>
      </c>
      <c r="H30" t="s">
        <v>1319</v>
      </c>
      <c r="I30" t="s">
        <v>3180</v>
      </c>
      <c r="J30" t="s">
        <v>395</v>
      </c>
    </row>
    <row r="31">
      <c r="A31" s="5" t="s">
        <v>354</v>
      </c>
      <c r="B31" t="s">
        <v>4194</v>
      </c>
      <c r="C31" t="s">
        <v>4228</v>
      </c>
      <c r="D31" t="s">
        <v>685</v>
      </c>
      <c r="E31" t="s">
        <v>4229</v>
      </c>
      <c r="F31" t="s">
        <v>811</v>
      </c>
      <c r="G31" t="s">
        <v>3707</v>
      </c>
      <c r="H31" t="s">
        <v>685</v>
      </c>
      <c r="I31" t="s">
        <v>3529</v>
      </c>
      <c r="J31" t="s">
        <v>618</v>
      </c>
    </row>
    <row r="32">
      <c r="A32" s="5" t="s">
        <v>354</v>
      </c>
      <c r="B32" t="s">
        <v>755</v>
      </c>
      <c r="C32" t="s">
        <v>2994</v>
      </c>
      <c r="D32" t="s">
        <v>1316</v>
      </c>
      <c r="E32" t="s">
        <v>3784</v>
      </c>
      <c r="F32" t="s">
        <v>1125</v>
      </c>
      <c r="G32" t="s">
        <v>1036</v>
      </c>
      <c r="H32" t="s">
        <v>1316</v>
      </c>
      <c r="I32" t="s">
        <v>3536</v>
      </c>
      <c r="J32" t="s">
        <v>1319</v>
      </c>
    </row>
    <row r="33">
      <c r="A33" s="5" t="s">
        <v>354</v>
      </c>
      <c r="B33" t="s">
        <v>759</v>
      </c>
      <c r="C33" t="s">
        <v>4230</v>
      </c>
      <c r="D33" t="s">
        <v>1231</v>
      </c>
      <c r="E33" t="s">
        <v>4231</v>
      </c>
      <c r="F33" t="s">
        <v>1427</v>
      </c>
      <c r="G33" t="s">
        <v>4132</v>
      </c>
      <c r="H33" t="s">
        <v>1215</v>
      </c>
      <c r="I33" t="s">
        <v>4232</v>
      </c>
      <c r="J33" t="s">
        <v>1229</v>
      </c>
    </row>
    <row r="34">
      <c r="A34" s="5" t="s">
        <v>354</v>
      </c>
      <c r="B34" t="s">
        <v>4201</v>
      </c>
      <c r="C34" t="s">
        <v>3353</v>
      </c>
      <c r="D34" t="s">
        <v>1125</v>
      </c>
      <c r="E34" t="s">
        <v>3340</v>
      </c>
      <c r="F34" t="s">
        <v>1319</v>
      </c>
      <c r="G34" t="s">
        <v>2969</v>
      </c>
      <c r="H34" t="s">
        <v>1120</v>
      </c>
      <c r="I34" t="s">
        <v>3258</v>
      </c>
      <c r="J34" t="s">
        <v>1120</v>
      </c>
    </row>
    <row r="35">
      <c r="A35" s="5" t="s">
        <v>354</v>
      </c>
      <c r="B35" t="s">
        <v>4202</v>
      </c>
      <c r="C35" t="s">
        <v>3778</v>
      </c>
      <c r="D35" t="s">
        <v>1488</v>
      </c>
      <c r="E35" t="s">
        <v>2971</v>
      </c>
      <c r="F35" t="s">
        <v>1125</v>
      </c>
      <c r="G35" t="s">
        <v>1055</v>
      </c>
      <c r="H35" t="s">
        <v>1130</v>
      </c>
      <c r="I35" t="s">
        <v>1043</v>
      </c>
      <c r="J35" t="s">
        <v>1125</v>
      </c>
    </row>
    <row r="36">
      <c r="A36" s="5" t="s">
        <v>354</v>
      </c>
      <c r="B36" t="s">
        <v>4203</v>
      </c>
      <c r="C36" t="s">
        <v>2978</v>
      </c>
      <c r="D36" t="s">
        <v>1129</v>
      </c>
      <c r="E36" t="s">
        <v>3987</v>
      </c>
      <c r="F36" t="s">
        <v>1072</v>
      </c>
      <c r="G36" t="s">
        <v>2984</v>
      </c>
      <c r="H36" t="s">
        <v>1316</v>
      </c>
      <c r="I36" t="s">
        <v>3176</v>
      </c>
      <c r="J36" t="s">
        <v>813</v>
      </c>
    </row>
    <row r="37">
      <c r="A37" s="5" t="s">
        <v>354</v>
      </c>
      <c r="B37" t="s">
        <v>773</v>
      </c>
      <c r="C37" t="s">
        <v>3184</v>
      </c>
      <c r="D37" t="s">
        <v>1125</v>
      </c>
      <c r="E37" t="s">
        <v>3172</v>
      </c>
      <c r="F37" t="s">
        <v>1197</v>
      </c>
      <c r="G37" t="s">
        <v>2980</v>
      </c>
      <c r="H37" t="s">
        <v>1125</v>
      </c>
      <c r="I37" t="s">
        <v>3233</v>
      </c>
      <c r="J37" t="s">
        <v>1059</v>
      </c>
    </row>
    <row r="38">
      <c r="A38" s="5" t="s">
        <v>354</v>
      </c>
      <c r="B38" t="s">
        <v>4205</v>
      </c>
      <c r="C38" t="s">
        <v>4222</v>
      </c>
      <c r="D38" t="s">
        <v>687</v>
      </c>
      <c r="E38" t="s">
        <v>3477</v>
      </c>
      <c r="F38" t="s">
        <v>966</v>
      </c>
      <c r="G38" t="s">
        <v>4233</v>
      </c>
      <c r="H38" t="s">
        <v>1368</v>
      </c>
      <c r="I38" t="s">
        <v>3653</v>
      </c>
      <c r="J38" t="s">
        <v>685</v>
      </c>
    </row>
    <row r="39">
      <c r="A39" s="5" t="s">
        <v>354</v>
      </c>
      <c r="B39" t="s">
        <v>4208</v>
      </c>
      <c r="C39" t="s">
        <v>4178</v>
      </c>
      <c r="D39" t="s">
        <v>1129</v>
      </c>
      <c r="E39" t="s">
        <v>1055</v>
      </c>
      <c r="F39" t="s">
        <v>1488</v>
      </c>
      <c r="G39" t="s">
        <v>3203</v>
      </c>
      <c r="H39" t="s">
        <v>1129</v>
      </c>
      <c r="I39" t="s">
        <v>3168</v>
      </c>
      <c r="J39" t="s">
        <v>1130</v>
      </c>
    </row>
    <row r="40">
      <c r="A40" s="5" t="s">
        <v>354</v>
      </c>
      <c r="B40" t="s">
        <v>466</v>
      </c>
      <c r="C40" t="s">
        <v>3603</v>
      </c>
      <c r="D40" t="s">
        <v>1121</v>
      </c>
      <c r="E40" t="s">
        <v>4068</v>
      </c>
      <c r="F40" t="s">
        <v>965</v>
      </c>
      <c r="G40" t="s">
        <v>3597</v>
      </c>
      <c r="H40" t="s">
        <v>1074</v>
      </c>
      <c r="I40" t="s">
        <v>3320</v>
      </c>
      <c r="J40" t="s">
        <v>813</v>
      </c>
    </row>
    <row r="41">
      <c r="A41" s="5" t="s">
        <v>354</v>
      </c>
      <c r="B41" t="s">
        <v>470</v>
      </c>
      <c r="C41" t="s">
        <v>3487</v>
      </c>
      <c r="D41" t="s">
        <v>1074</v>
      </c>
      <c r="E41" t="s">
        <v>3879</v>
      </c>
      <c r="F41" t="s">
        <v>813</v>
      </c>
      <c r="G41" t="s">
        <v>4038</v>
      </c>
      <c r="H41" t="s">
        <v>1066</v>
      </c>
      <c r="I41" t="s">
        <v>3172</v>
      </c>
      <c r="J41" t="s">
        <v>621</v>
      </c>
    </row>
    <row r="42">
      <c r="A42" s="5" t="s">
        <v>354</v>
      </c>
      <c r="B42" t="s">
        <v>784</v>
      </c>
      <c r="C42" t="s">
        <v>4234</v>
      </c>
      <c r="D42" t="s">
        <v>1284</v>
      </c>
      <c r="E42" t="s">
        <v>4235</v>
      </c>
      <c r="F42" t="s">
        <v>1067</v>
      </c>
      <c r="G42" t="s">
        <v>4074</v>
      </c>
      <c r="H42" t="s">
        <v>1064</v>
      </c>
      <c r="I42" t="s">
        <v>3581</v>
      </c>
      <c r="J42" t="s">
        <v>502</v>
      </c>
    </row>
    <row r="43">
      <c r="A43" s="5" t="s">
        <v>354</v>
      </c>
      <c r="B43" t="s">
        <v>4211</v>
      </c>
      <c r="C43" t="s">
        <v>3203</v>
      </c>
      <c r="D43" t="s">
        <v>1488</v>
      </c>
      <c r="E43" t="s">
        <v>3340</v>
      </c>
      <c r="F43" t="s">
        <v>1319</v>
      </c>
      <c r="G43" t="s">
        <v>3290</v>
      </c>
      <c r="H43" t="s">
        <v>1488</v>
      </c>
      <c r="I43" t="s">
        <v>3219</v>
      </c>
      <c r="J43" t="s">
        <v>1319</v>
      </c>
    </row>
    <row r="44">
      <c r="A44" s="5" t="s">
        <v>354</v>
      </c>
      <c r="B44" t="s">
        <v>769</v>
      </c>
      <c r="C44" t="s">
        <v>1041</v>
      </c>
      <c r="D44" t="s">
        <v>1505</v>
      </c>
      <c r="E44" t="s">
        <v>1038</v>
      </c>
      <c r="F44" t="s">
        <v>1316</v>
      </c>
      <c r="G44" t="s">
        <v>3211</v>
      </c>
      <c r="H44" t="s">
        <v>1496</v>
      </c>
      <c r="I44" t="s">
        <v>3157</v>
      </c>
      <c r="J44" t="s">
        <v>1117</v>
      </c>
    </row>
    <row r="45">
      <c r="A45" s="5" t="s">
        <v>354</v>
      </c>
      <c r="B45" t="s">
        <v>4214</v>
      </c>
      <c r="C45" t="s">
        <v>3168</v>
      </c>
      <c r="D45" t="s">
        <v>1496</v>
      </c>
      <c r="E45" t="s">
        <v>1056</v>
      </c>
      <c r="F45" t="s">
        <v>1130</v>
      </c>
      <c r="G45" t="s">
        <v>3212</v>
      </c>
      <c r="H45" t="s">
        <v>1496</v>
      </c>
      <c r="I45" t="s">
        <v>3158</v>
      </c>
      <c r="J45" t="s">
        <v>1505</v>
      </c>
    </row>
    <row r="46">
      <c r="A46" s="5" t="s">
        <v>354</v>
      </c>
      <c r="B46" t="s">
        <v>4215</v>
      </c>
      <c r="C46" t="s">
        <v>4037</v>
      </c>
      <c r="D46" t="s">
        <v>1201</v>
      </c>
      <c r="E46" t="s">
        <v>1054</v>
      </c>
      <c r="F46" t="s">
        <v>1316</v>
      </c>
      <c r="G46" t="s">
        <v>2974</v>
      </c>
      <c r="H46" t="s">
        <v>1129</v>
      </c>
      <c r="I46" t="s">
        <v>3337</v>
      </c>
      <c r="J46" t="s">
        <v>1201</v>
      </c>
    </row>
    <row r="47">
      <c r="A47" s="5" t="s">
        <v>354</v>
      </c>
      <c r="B47" t="s">
        <v>4217</v>
      </c>
      <c r="C47" t="s">
        <v>1038</v>
      </c>
      <c r="D47" t="s">
        <v>1130</v>
      </c>
      <c r="E47" t="s">
        <v>3306</v>
      </c>
      <c r="F47" t="s">
        <v>1505</v>
      </c>
      <c r="G47" t="s">
        <v>1052</v>
      </c>
      <c r="H47" t="s">
        <v>1130</v>
      </c>
      <c r="I47" t="s">
        <v>3291</v>
      </c>
      <c r="J47" t="s">
        <v>1505</v>
      </c>
    </row>
    <row r="48">
      <c r="A48" s="5" t="s">
        <v>354</v>
      </c>
      <c r="B48" t="s">
        <v>4219</v>
      </c>
      <c r="C48" t="s">
        <v>3874</v>
      </c>
      <c r="D48" t="s">
        <v>1080</v>
      </c>
      <c r="E48" t="s">
        <v>3320</v>
      </c>
      <c r="F48" t="s">
        <v>1075</v>
      </c>
      <c r="G48" t="s">
        <v>4154</v>
      </c>
      <c r="H48" t="s">
        <v>1060</v>
      </c>
      <c r="I48" t="s">
        <v>3301</v>
      </c>
      <c r="J48" t="s">
        <v>1513</v>
      </c>
    </row>
    <row r="49">
      <c r="A49" s="5" t="s">
        <v>354</v>
      </c>
      <c r="B49" t="s">
        <v>4220</v>
      </c>
      <c r="C49" t="s">
        <v>3187</v>
      </c>
      <c r="D49" t="s">
        <v>1113</v>
      </c>
      <c r="E49" t="s">
        <v>3180</v>
      </c>
      <c r="F49" t="s">
        <v>395</v>
      </c>
      <c r="G49" t="s">
        <v>3180</v>
      </c>
      <c r="H49" t="s">
        <v>395</v>
      </c>
      <c r="I49" t="s">
        <v>3180</v>
      </c>
      <c r="J49" t="s">
        <v>395</v>
      </c>
    </row>
    <row r="50">
      <c r="A50" s="5" t="s">
        <v>354</v>
      </c>
      <c r="B50" t="s">
        <v>4221</v>
      </c>
      <c r="C50" t="s">
        <v>4155</v>
      </c>
      <c r="D50" t="s">
        <v>440</v>
      </c>
      <c r="E50" t="s">
        <v>4156</v>
      </c>
      <c r="F50" t="s">
        <v>440</v>
      </c>
      <c r="G50" t="s">
        <v>4157</v>
      </c>
      <c r="H50" t="s">
        <v>440</v>
      </c>
      <c r="I50" t="s">
        <v>4158</v>
      </c>
      <c r="J50" t="s">
        <v>440</v>
      </c>
    </row>
    <row r="52">
      <c r="A52" t="s">
        <v>371</v>
      </c>
    </row>
    <row r="53">
      <c r="A53" t="s">
        <v>4124</v>
      </c>
    </row>
    <row r="54">
      <c r="A54" t="s">
        <v>4125</v>
      </c>
    </row>
    <row r="55">
      <c r="A55" t="s">
        <v>4126</v>
      </c>
    </row>
    <row r="56">
      <c r="A56" t="s">
        <v>4024</v>
      </c>
    </row>
    <row r="57">
      <c r="A57" t="s">
        <v>354</v>
      </c>
    </row>
    <row r="58">
      <c r="A58" t="s">
        <v>376</v>
      </c>
    </row>
    <row r="59">
      <c r="A59" t="s">
        <v>818</v>
      </c>
    </row>
  </sheetData>
  <mergeCells count="5">
    <mergeCell ref="A3:B3"/>
    <mergeCell ref="G3:H3"/>
    <mergeCell ref="I3:J3"/>
    <mergeCell ref="C3:D3"/>
    <mergeCell ref="E3:F3"/>
  </mergeCells>
  <pageMargins left="0.7" right="0.7" top="0.75" bottom="0.75" header="0.3" footer="0.3"/>
  <pageSetup paperSize="9" orientation="portrait" horizontalDpi="300" verticalDpi="300"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4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194</v>
      </c>
    </row>
    <row r="2">
      <c r="A2" s="3" t="str">
        <f>=HYPERLINK("#'INDEX'!A1", "Back to INDEX")</f>
      </c>
    </row>
    <row r="3">
      <c r="A3" s="2" t="s">
        <v>354</v>
      </c>
      <c r="B3" s="2" t="s">
        <v>354</v>
      </c>
      <c r="C3" s="2" t="s">
        <v>4081</v>
      </c>
      <c r="D3" s="2" t="s">
        <v>4081</v>
      </c>
      <c r="E3" s="2" t="s">
        <v>4082</v>
      </c>
      <c r="F3" s="2" t="s">
        <v>4082</v>
      </c>
      <c r="G3" s="2" t="s">
        <v>4083</v>
      </c>
      <c r="H3" s="2" t="s">
        <v>4083</v>
      </c>
      <c r="I3" s="2" t="s">
        <v>4084</v>
      </c>
      <c r="J3" s="2" t="s">
        <v>4084</v>
      </c>
    </row>
    <row r="4">
      <c r="A4" s="6" t="s">
        <v>354</v>
      </c>
      <c r="B4" s="6" t="s">
        <v>354</v>
      </c>
      <c r="C4" s="6" t="s">
        <v>3797</v>
      </c>
      <c r="D4" s="6" t="s">
        <v>3798</v>
      </c>
      <c r="E4" s="6" t="s">
        <v>3797</v>
      </c>
      <c r="F4" s="6" t="s">
        <v>3798</v>
      </c>
      <c r="G4" s="6" t="s">
        <v>3797</v>
      </c>
      <c r="H4" s="6" t="s">
        <v>3798</v>
      </c>
      <c r="I4" s="6" t="s">
        <v>3797</v>
      </c>
      <c r="J4" s="6" t="s">
        <v>3798</v>
      </c>
    </row>
    <row r="5">
      <c r="A5" s="5" t="s">
        <v>354</v>
      </c>
      <c r="B5" t="s">
        <v>4167</v>
      </c>
      <c r="C5" t="s">
        <v>3294</v>
      </c>
      <c r="D5" t="s">
        <v>1237</v>
      </c>
      <c r="E5" t="s">
        <v>4154</v>
      </c>
      <c r="F5" t="s">
        <v>1230</v>
      </c>
      <c r="G5" t="s">
        <v>3737</v>
      </c>
      <c r="H5" t="s">
        <v>1081</v>
      </c>
      <c r="I5" t="s">
        <v>3788</v>
      </c>
      <c r="J5" t="s">
        <v>1230</v>
      </c>
    </row>
    <row r="6">
      <c r="A6" s="5" t="s">
        <v>354</v>
      </c>
      <c r="B6" t="s">
        <v>694</v>
      </c>
      <c r="C6" t="s">
        <v>3168</v>
      </c>
      <c r="D6" t="s">
        <v>1316</v>
      </c>
      <c r="E6" t="s">
        <v>3220</v>
      </c>
      <c r="F6" t="s">
        <v>1125</v>
      </c>
      <c r="G6" t="s">
        <v>3212</v>
      </c>
      <c r="H6" t="s">
        <v>1316</v>
      </c>
      <c r="I6" t="s">
        <v>3291</v>
      </c>
      <c r="J6" t="s">
        <v>1125</v>
      </c>
    </row>
    <row r="7">
      <c r="A7" s="5" t="s">
        <v>354</v>
      </c>
      <c r="B7" t="s">
        <v>697</v>
      </c>
      <c r="C7" t="s">
        <v>3732</v>
      </c>
      <c r="D7" t="s">
        <v>1341</v>
      </c>
      <c r="E7" t="s">
        <v>3256</v>
      </c>
      <c r="F7" t="s">
        <v>892</v>
      </c>
      <c r="G7" t="s">
        <v>3788</v>
      </c>
      <c r="H7" t="s">
        <v>1254</v>
      </c>
      <c r="I7" t="s">
        <v>2974</v>
      </c>
      <c r="J7" t="s">
        <v>1362</v>
      </c>
    </row>
    <row r="8">
      <c r="A8" s="5" t="s">
        <v>354</v>
      </c>
      <c r="B8" t="s">
        <v>4172</v>
      </c>
      <c r="C8" t="s">
        <v>3204</v>
      </c>
      <c r="D8" t="s">
        <v>1072</v>
      </c>
      <c r="E8" t="s">
        <v>1037</v>
      </c>
      <c r="F8" t="s">
        <v>1079</v>
      </c>
      <c r="G8" t="s">
        <v>2995</v>
      </c>
      <c r="H8" t="s">
        <v>1024</v>
      </c>
      <c r="I8" t="s">
        <v>3210</v>
      </c>
      <c r="J8" t="s">
        <v>1059</v>
      </c>
    </row>
    <row r="9">
      <c r="A9" s="5" t="s">
        <v>354</v>
      </c>
      <c r="B9" t="s">
        <v>4175</v>
      </c>
      <c r="C9" t="s">
        <v>3168</v>
      </c>
      <c r="D9" t="s">
        <v>1316</v>
      </c>
      <c r="E9" t="s">
        <v>3219</v>
      </c>
      <c r="F9" t="s">
        <v>1024</v>
      </c>
      <c r="G9" t="s">
        <v>3187</v>
      </c>
      <c r="H9" t="s">
        <v>1117</v>
      </c>
      <c r="I9" t="s">
        <v>1037</v>
      </c>
      <c r="J9" t="s">
        <v>1024</v>
      </c>
    </row>
    <row r="10">
      <c r="A10" s="5" t="s">
        <v>354</v>
      </c>
      <c r="B10" t="s">
        <v>707</v>
      </c>
      <c r="C10" t="s">
        <v>1052</v>
      </c>
      <c r="D10" t="s">
        <v>1513</v>
      </c>
      <c r="E10" t="s">
        <v>2995</v>
      </c>
      <c r="F10" t="s">
        <v>813</v>
      </c>
      <c r="G10" t="s">
        <v>3210</v>
      </c>
      <c r="H10" t="s">
        <v>1125</v>
      </c>
      <c r="I10" t="s">
        <v>3157</v>
      </c>
      <c r="J10" t="s">
        <v>1198</v>
      </c>
    </row>
    <row r="11">
      <c r="A11" s="5" t="s">
        <v>354</v>
      </c>
      <c r="B11" t="s">
        <v>4177</v>
      </c>
      <c r="C11" t="s">
        <v>3267</v>
      </c>
      <c r="D11" t="s">
        <v>1059</v>
      </c>
      <c r="E11" t="s">
        <v>3243</v>
      </c>
      <c r="F11" t="s">
        <v>875</v>
      </c>
      <c r="G11" t="s">
        <v>3166</v>
      </c>
      <c r="H11" t="s">
        <v>1197</v>
      </c>
      <c r="I11" t="s">
        <v>3330</v>
      </c>
      <c r="J11" t="s">
        <v>966</v>
      </c>
    </row>
    <row r="12">
      <c r="A12" s="5" t="s">
        <v>354</v>
      </c>
      <c r="B12" t="s">
        <v>712</v>
      </c>
      <c r="C12" t="s">
        <v>3180</v>
      </c>
      <c r="D12" t="s">
        <v>395</v>
      </c>
      <c r="E12" t="s">
        <v>3163</v>
      </c>
      <c r="F12" t="s">
        <v>1026</v>
      </c>
      <c r="G12" t="s">
        <v>3526</v>
      </c>
      <c r="H12" t="s">
        <v>1113</v>
      </c>
      <c r="I12" t="s">
        <v>3220</v>
      </c>
      <c r="J12" t="s">
        <v>1080</v>
      </c>
    </row>
    <row r="13">
      <c r="A13" s="5" t="s">
        <v>354</v>
      </c>
      <c r="B13" t="s">
        <v>716</v>
      </c>
      <c r="C13" t="s">
        <v>3177</v>
      </c>
      <c r="D13" t="s">
        <v>1117</v>
      </c>
      <c r="E13" t="s">
        <v>1036</v>
      </c>
      <c r="F13" t="s">
        <v>893</v>
      </c>
      <c r="G13" t="s">
        <v>3180</v>
      </c>
      <c r="H13" t="s">
        <v>395</v>
      </c>
      <c r="I13" t="s">
        <v>1056</v>
      </c>
      <c r="J13" t="s">
        <v>1070</v>
      </c>
    </row>
    <row r="14">
      <c r="A14" s="5" t="s">
        <v>354</v>
      </c>
      <c r="B14" t="s">
        <v>4179</v>
      </c>
      <c r="C14" t="s">
        <v>3211</v>
      </c>
      <c r="D14" t="s">
        <v>1201</v>
      </c>
      <c r="E14" t="s">
        <v>1044</v>
      </c>
      <c r="F14" t="s">
        <v>968</v>
      </c>
      <c r="G14" t="s">
        <v>3212</v>
      </c>
      <c r="H14" t="s">
        <v>1316</v>
      </c>
      <c r="I14" t="s">
        <v>3216</v>
      </c>
      <c r="J14" t="s">
        <v>619</v>
      </c>
    </row>
    <row r="15">
      <c r="A15" s="5" t="s">
        <v>354</v>
      </c>
      <c r="B15" t="s">
        <v>723</v>
      </c>
      <c r="C15" t="s">
        <v>3526</v>
      </c>
      <c r="D15" t="s">
        <v>1113</v>
      </c>
      <c r="E15" t="s">
        <v>3180</v>
      </c>
      <c r="F15" t="s">
        <v>395</v>
      </c>
      <c r="G15" t="s">
        <v>3526</v>
      </c>
      <c r="H15" t="s">
        <v>1113</v>
      </c>
      <c r="I15" t="s">
        <v>3180</v>
      </c>
      <c r="J15" t="s">
        <v>395</v>
      </c>
    </row>
    <row r="16">
      <c r="A16" s="5" t="s">
        <v>354</v>
      </c>
      <c r="B16" t="s">
        <v>4180</v>
      </c>
      <c r="C16" t="s">
        <v>1052</v>
      </c>
      <c r="D16" t="s">
        <v>1513</v>
      </c>
      <c r="E16" t="s">
        <v>3210</v>
      </c>
      <c r="F16" t="s">
        <v>1120</v>
      </c>
      <c r="G16" t="s">
        <v>1056</v>
      </c>
      <c r="H16" t="s">
        <v>1317</v>
      </c>
      <c r="I16" t="s">
        <v>3177</v>
      </c>
      <c r="J16" t="s">
        <v>1196</v>
      </c>
    </row>
    <row r="17">
      <c r="A17" s="5" t="s">
        <v>354</v>
      </c>
      <c r="B17" t="s">
        <v>4182</v>
      </c>
      <c r="C17" t="s">
        <v>3526</v>
      </c>
      <c r="D17" t="s">
        <v>1113</v>
      </c>
      <c r="E17" t="s">
        <v>3180</v>
      </c>
      <c r="F17" t="s">
        <v>395</v>
      </c>
      <c r="G17" t="s">
        <v>3526</v>
      </c>
      <c r="H17" t="s">
        <v>1113</v>
      </c>
      <c r="I17" t="s">
        <v>3180</v>
      </c>
      <c r="J17" t="s">
        <v>395</v>
      </c>
    </row>
    <row r="18">
      <c r="A18" s="5" t="s">
        <v>354</v>
      </c>
      <c r="B18" t="s">
        <v>4183</v>
      </c>
      <c r="C18" t="s">
        <v>1053</v>
      </c>
      <c r="D18" t="s">
        <v>1198</v>
      </c>
      <c r="E18" t="s">
        <v>1052</v>
      </c>
      <c r="F18" t="s">
        <v>1060</v>
      </c>
      <c r="G18" t="s">
        <v>2995</v>
      </c>
      <c r="H18" t="s">
        <v>1024</v>
      </c>
      <c r="I18" t="s">
        <v>3167</v>
      </c>
      <c r="J18" t="s">
        <v>1317</v>
      </c>
    </row>
    <row r="19">
      <c r="A19" s="5" t="s">
        <v>354</v>
      </c>
      <c r="B19" t="s">
        <v>733</v>
      </c>
      <c r="C19" t="s">
        <v>3223</v>
      </c>
      <c r="D19" t="s">
        <v>1319</v>
      </c>
      <c r="E19" t="s">
        <v>3187</v>
      </c>
      <c r="F19" t="s">
        <v>1488</v>
      </c>
      <c r="G19" t="s">
        <v>3210</v>
      </c>
      <c r="H19" t="s">
        <v>1125</v>
      </c>
      <c r="I19" t="s">
        <v>3180</v>
      </c>
      <c r="J19" t="s">
        <v>395</v>
      </c>
    </row>
    <row r="20">
      <c r="A20" s="5" t="s">
        <v>354</v>
      </c>
      <c r="B20" t="s">
        <v>4186</v>
      </c>
      <c r="C20" t="s">
        <v>3332</v>
      </c>
      <c r="D20" t="s">
        <v>687</v>
      </c>
      <c r="E20" t="s">
        <v>3536</v>
      </c>
      <c r="F20" t="s">
        <v>1070</v>
      </c>
      <c r="G20" t="s">
        <v>3538</v>
      </c>
      <c r="H20" t="s">
        <v>687</v>
      </c>
      <c r="I20" t="s">
        <v>1055</v>
      </c>
      <c r="J20" t="s">
        <v>1025</v>
      </c>
    </row>
    <row r="21">
      <c r="A21" s="5" t="s">
        <v>354</v>
      </c>
      <c r="B21" t="s">
        <v>739</v>
      </c>
      <c r="C21" t="s">
        <v>3234</v>
      </c>
      <c r="D21" t="s">
        <v>1025</v>
      </c>
      <c r="E21" t="s">
        <v>3157</v>
      </c>
      <c r="F21" t="s">
        <v>1059</v>
      </c>
      <c r="G21" t="s">
        <v>3247</v>
      </c>
      <c r="H21" t="s">
        <v>1070</v>
      </c>
      <c r="I21" t="s">
        <v>3220</v>
      </c>
      <c r="J21" t="s">
        <v>1080</v>
      </c>
    </row>
    <row r="22">
      <c r="A22" s="5" t="s">
        <v>354</v>
      </c>
      <c r="B22" t="s">
        <v>423</v>
      </c>
      <c r="C22" t="s">
        <v>4160</v>
      </c>
      <c r="D22" t="s">
        <v>1103</v>
      </c>
      <c r="E22" t="s">
        <v>2980</v>
      </c>
      <c r="F22" t="s">
        <v>503</v>
      </c>
      <c r="G22" t="s">
        <v>2979</v>
      </c>
      <c r="H22" t="s">
        <v>1166</v>
      </c>
      <c r="I22" t="s">
        <v>1044</v>
      </c>
      <c r="J22" t="s">
        <v>1368</v>
      </c>
    </row>
    <row r="23">
      <c r="A23" s="5" t="s">
        <v>354</v>
      </c>
      <c r="B23" t="s">
        <v>428</v>
      </c>
      <c r="C23" t="s">
        <v>4054</v>
      </c>
      <c r="D23" t="s">
        <v>1024</v>
      </c>
      <c r="E23" t="s">
        <v>3158</v>
      </c>
      <c r="F23" t="s">
        <v>1316</v>
      </c>
      <c r="G23" t="s">
        <v>3297</v>
      </c>
      <c r="H23" t="s">
        <v>1198</v>
      </c>
      <c r="I23" t="s">
        <v>3180</v>
      </c>
      <c r="J23" t="s">
        <v>395</v>
      </c>
    </row>
    <row r="24">
      <c r="A24" s="5" t="s">
        <v>354</v>
      </c>
      <c r="B24" t="s">
        <v>433</v>
      </c>
      <c r="C24" t="s">
        <v>3220</v>
      </c>
      <c r="D24" t="s">
        <v>1129</v>
      </c>
      <c r="E24" t="s">
        <v>3210</v>
      </c>
      <c r="F24" t="s">
        <v>1120</v>
      </c>
      <c r="G24" t="s">
        <v>3291</v>
      </c>
      <c r="H24" t="s">
        <v>1201</v>
      </c>
      <c r="I24" t="s">
        <v>3291</v>
      </c>
      <c r="J24" t="s">
        <v>1125</v>
      </c>
    </row>
    <row r="25">
      <c r="A25" s="5" t="s">
        <v>354</v>
      </c>
      <c r="B25" t="s">
        <v>437</v>
      </c>
      <c r="C25" t="s">
        <v>3158</v>
      </c>
      <c r="D25" t="s">
        <v>1488</v>
      </c>
      <c r="E25" t="s">
        <v>3180</v>
      </c>
      <c r="F25" t="s">
        <v>395</v>
      </c>
      <c r="G25" t="s">
        <v>3212</v>
      </c>
      <c r="H25" t="s">
        <v>1316</v>
      </c>
      <c r="I25" t="s">
        <v>3526</v>
      </c>
      <c r="J25" t="s">
        <v>1113</v>
      </c>
    </row>
    <row r="26">
      <c r="A26" s="5" t="s">
        <v>354</v>
      </c>
      <c r="B26" t="s">
        <v>441</v>
      </c>
      <c r="C26" t="s">
        <v>1037</v>
      </c>
      <c r="D26" t="s">
        <v>1075</v>
      </c>
      <c r="E26" t="s">
        <v>3180</v>
      </c>
      <c r="F26" t="s">
        <v>395</v>
      </c>
      <c r="G26" t="s">
        <v>3166</v>
      </c>
      <c r="H26" t="s">
        <v>1197</v>
      </c>
      <c r="I26" t="s">
        <v>3180</v>
      </c>
      <c r="J26" t="s">
        <v>395</v>
      </c>
    </row>
    <row r="27">
      <c r="A27" s="5" t="s">
        <v>354</v>
      </c>
      <c r="B27" t="s">
        <v>743</v>
      </c>
      <c r="C27" t="s">
        <v>3291</v>
      </c>
      <c r="D27" t="s">
        <v>1117</v>
      </c>
      <c r="E27" t="s">
        <v>3158</v>
      </c>
      <c r="F27" t="s">
        <v>1316</v>
      </c>
      <c r="G27" t="s">
        <v>3212</v>
      </c>
      <c r="H27" t="s">
        <v>1316</v>
      </c>
      <c r="I27" t="s">
        <v>3180</v>
      </c>
      <c r="J27" t="s">
        <v>395</v>
      </c>
    </row>
    <row r="28">
      <c r="A28" s="5" t="s">
        <v>354</v>
      </c>
      <c r="B28" t="s">
        <v>744</v>
      </c>
      <c r="C28" t="s">
        <v>3187</v>
      </c>
      <c r="D28" t="s">
        <v>1130</v>
      </c>
      <c r="E28" t="s">
        <v>3526</v>
      </c>
      <c r="F28" t="s">
        <v>1113</v>
      </c>
      <c r="G28" t="s">
        <v>3180</v>
      </c>
      <c r="H28" t="s">
        <v>395</v>
      </c>
      <c r="I28" t="s">
        <v>3526</v>
      </c>
      <c r="J28" t="s">
        <v>1113</v>
      </c>
    </row>
    <row r="29">
      <c r="A29" s="5" t="s">
        <v>354</v>
      </c>
      <c r="B29" t="s">
        <v>747</v>
      </c>
      <c r="C29" t="s">
        <v>3897</v>
      </c>
      <c r="D29" t="s">
        <v>1239</v>
      </c>
      <c r="E29" t="s">
        <v>4210</v>
      </c>
      <c r="F29" t="s">
        <v>685</v>
      </c>
      <c r="G29" t="s">
        <v>3175</v>
      </c>
      <c r="H29" t="s">
        <v>1022</v>
      </c>
      <c r="I29" t="s">
        <v>3215</v>
      </c>
      <c r="J29" t="s">
        <v>1078</v>
      </c>
    </row>
    <row r="30">
      <c r="A30" s="5" t="s">
        <v>354</v>
      </c>
      <c r="B30" t="s">
        <v>750</v>
      </c>
      <c r="C30" t="s">
        <v>3180</v>
      </c>
      <c r="D30" t="s">
        <v>395</v>
      </c>
      <c r="E30" t="s">
        <v>3526</v>
      </c>
      <c r="F30" t="s">
        <v>1113</v>
      </c>
      <c r="G30" t="s">
        <v>3180</v>
      </c>
      <c r="H30" t="s">
        <v>395</v>
      </c>
      <c r="I30" t="s">
        <v>3526</v>
      </c>
      <c r="J30" t="s">
        <v>1113</v>
      </c>
    </row>
    <row r="31">
      <c r="A31" s="5" t="s">
        <v>354</v>
      </c>
      <c r="B31" t="s">
        <v>4194</v>
      </c>
      <c r="C31" t="s">
        <v>3180</v>
      </c>
      <c r="D31" t="s">
        <v>395</v>
      </c>
      <c r="E31" t="s">
        <v>3180</v>
      </c>
      <c r="F31" t="s">
        <v>395</v>
      </c>
      <c r="G31" t="s">
        <v>3180</v>
      </c>
      <c r="H31" t="s">
        <v>395</v>
      </c>
      <c r="I31" t="s">
        <v>3180</v>
      </c>
      <c r="J31" t="s">
        <v>395</v>
      </c>
    </row>
    <row r="32">
      <c r="A32" s="5" t="s">
        <v>354</v>
      </c>
      <c r="B32" t="s">
        <v>755</v>
      </c>
      <c r="C32" t="s">
        <v>3180</v>
      </c>
      <c r="D32" t="s">
        <v>395</v>
      </c>
      <c r="E32" t="s">
        <v>3187</v>
      </c>
      <c r="F32" t="s">
        <v>1488</v>
      </c>
      <c r="G32" t="s">
        <v>3180</v>
      </c>
      <c r="H32" t="s">
        <v>395</v>
      </c>
      <c r="I32" t="s">
        <v>3180</v>
      </c>
      <c r="J32" t="s">
        <v>395</v>
      </c>
    </row>
    <row r="33">
      <c r="A33" s="5" t="s">
        <v>354</v>
      </c>
      <c r="B33" t="s">
        <v>759</v>
      </c>
      <c r="C33" t="s">
        <v>1053</v>
      </c>
      <c r="D33" t="s">
        <v>1198</v>
      </c>
      <c r="E33" t="s">
        <v>1038</v>
      </c>
      <c r="F33" t="s">
        <v>1025</v>
      </c>
      <c r="G33" t="s">
        <v>1055</v>
      </c>
      <c r="H33" t="s">
        <v>965</v>
      </c>
      <c r="I33" t="s">
        <v>3337</v>
      </c>
      <c r="J33" t="s">
        <v>1077</v>
      </c>
    </row>
    <row r="34">
      <c r="A34" s="5" t="s">
        <v>354</v>
      </c>
      <c r="B34" t="s">
        <v>4201</v>
      </c>
      <c r="C34" t="s">
        <v>3291</v>
      </c>
      <c r="D34" t="s">
        <v>1117</v>
      </c>
      <c r="E34" t="s">
        <v>3180</v>
      </c>
      <c r="F34" t="s">
        <v>395</v>
      </c>
      <c r="G34" t="s">
        <v>3187</v>
      </c>
      <c r="H34" t="s">
        <v>1117</v>
      </c>
      <c r="I34" t="s">
        <v>3180</v>
      </c>
      <c r="J34" t="s">
        <v>395</v>
      </c>
    </row>
    <row r="35">
      <c r="A35" s="5" t="s">
        <v>354</v>
      </c>
      <c r="B35" t="s">
        <v>4202</v>
      </c>
      <c r="C35" t="s">
        <v>3220</v>
      </c>
      <c r="D35" t="s">
        <v>1129</v>
      </c>
      <c r="E35" t="s">
        <v>3168</v>
      </c>
      <c r="F35" t="s">
        <v>1129</v>
      </c>
      <c r="G35" t="s">
        <v>3158</v>
      </c>
      <c r="H35" t="s">
        <v>1316</v>
      </c>
      <c r="I35" t="s">
        <v>3212</v>
      </c>
      <c r="J35" t="s">
        <v>1129</v>
      </c>
    </row>
    <row r="36">
      <c r="A36" s="5" t="s">
        <v>354</v>
      </c>
      <c r="B36" t="s">
        <v>4203</v>
      </c>
      <c r="C36" t="s">
        <v>3158</v>
      </c>
      <c r="D36" t="s">
        <v>1488</v>
      </c>
      <c r="E36" t="s">
        <v>3180</v>
      </c>
      <c r="F36" t="s">
        <v>395</v>
      </c>
      <c r="G36" t="s">
        <v>3180</v>
      </c>
      <c r="H36" t="s">
        <v>395</v>
      </c>
      <c r="I36" t="s">
        <v>3180</v>
      </c>
      <c r="J36" t="s">
        <v>395</v>
      </c>
    </row>
    <row r="37">
      <c r="A37" s="5" t="s">
        <v>354</v>
      </c>
      <c r="B37" t="s">
        <v>773</v>
      </c>
      <c r="C37" t="s">
        <v>3168</v>
      </c>
      <c r="D37" t="s">
        <v>1316</v>
      </c>
      <c r="E37" t="s">
        <v>3306</v>
      </c>
      <c r="F37" t="s">
        <v>1513</v>
      </c>
      <c r="G37" t="s">
        <v>3158</v>
      </c>
      <c r="H37" t="s">
        <v>1316</v>
      </c>
      <c r="I37" t="s">
        <v>3167</v>
      </c>
      <c r="J37" t="s">
        <v>1317</v>
      </c>
    </row>
    <row r="38">
      <c r="A38" s="5" t="s">
        <v>354</v>
      </c>
      <c r="B38" t="s">
        <v>4205</v>
      </c>
      <c r="C38" t="s">
        <v>4036</v>
      </c>
      <c r="D38" t="s">
        <v>1524</v>
      </c>
      <c r="E38" t="s">
        <v>4067</v>
      </c>
      <c r="F38" t="s">
        <v>1200</v>
      </c>
      <c r="G38" t="s">
        <v>4236</v>
      </c>
      <c r="H38" t="s">
        <v>1178</v>
      </c>
      <c r="I38" t="s">
        <v>2978</v>
      </c>
      <c r="J38" t="s">
        <v>1518</v>
      </c>
    </row>
    <row r="39">
      <c r="A39" s="5" t="s">
        <v>354</v>
      </c>
      <c r="B39" t="s">
        <v>4208</v>
      </c>
      <c r="C39" t="s">
        <v>1044</v>
      </c>
      <c r="D39" t="s">
        <v>813</v>
      </c>
      <c r="E39" t="s">
        <v>1037</v>
      </c>
      <c r="F39" t="s">
        <v>1079</v>
      </c>
      <c r="G39" t="s">
        <v>3290</v>
      </c>
      <c r="H39" t="s">
        <v>969</v>
      </c>
      <c r="I39" t="s">
        <v>3216</v>
      </c>
      <c r="J39" t="s">
        <v>619</v>
      </c>
    </row>
    <row r="40">
      <c r="A40" s="5" t="s">
        <v>354</v>
      </c>
      <c r="B40" t="s">
        <v>466</v>
      </c>
      <c r="C40" t="s">
        <v>3167</v>
      </c>
      <c r="D40" t="s">
        <v>1319</v>
      </c>
      <c r="E40" t="s">
        <v>3180</v>
      </c>
      <c r="F40" t="s">
        <v>395</v>
      </c>
      <c r="G40" t="s">
        <v>3168</v>
      </c>
      <c r="H40" t="s">
        <v>1319</v>
      </c>
      <c r="I40" t="s">
        <v>3180</v>
      </c>
      <c r="J40" t="s">
        <v>395</v>
      </c>
    </row>
    <row r="41">
      <c r="A41" s="5" t="s">
        <v>354</v>
      </c>
      <c r="B41" t="s">
        <v>470</v>
      </c>
      <c r="C41" t="s">
        <v>4162</v>
      </c>
      <c r="D41" t="s">
        <v>964</v>
      </c>
      <c r="E41" t="s">
        <v>3723</v>
      </c>
      <c r="F41" t="s">
        <v>1072</v>
      </c>
      <c r="G41" t="s">
        <v>3329</v>
      </c>
      <c r="H41" t="s">
        <v>1061</v>
      </c>
      <c r="I41" t="s">
        <v>3290</v>
      </c>
      <c r="J41" t="s">
        <v>499</v>
      </c>
    </row>
    <row r="42">
      <c r="A42" s="5" t="s">
        <v>354</v>
      </c>
      <c r="B42" t="s">
        <v>784</v>
      </c>
      <c r="C42" t="s">
        <v>3247</v>
      </c>
      <c r="D42" t="s">
        <v>1079</v>
      </c>
      <c r="E42" t="s">
        <v>3216</v>
      </c>
      <c r="F42" t="s">
        <v>1197</v>
      </c>
      <c r="G42" t="s">
        <v>3216</v>
      </c>
      <c r="H42" t="s">
        <v>1080</v>
      </c>
      <c r="I42" t="s">
        <v>3177</v>
      </c>
      <c r="J42" t="s">
        <v>1196</v>
      </c>
    </row>
    <row r="43">
      <c r="A43" s="5" t="s">
        <v>354</v>
      </c>
      <c r="B43" t="s">
        <v>4211</v>
      </c>
      <c r="C43" t="s">
        <v>3180</v>
      </c>
      <c r="D43" t="s">
        <v>395</v>
      </c>
      <c r="E43" t="s">
        <v>3180</v>
      </c>
      <c r="F43" t="s">
        <v>395</v>
      </c>
      <c r="G43" t="s">
        <v>3180</v>
      </c>
      <c r="H43" t="s">
        <v>395</v>
      </c>
      <c r="I43" t="s">
        <v>3180</v>
      </c>
      <c r="J43" t="s">
        <v>395</v>
      </c>
    </row>
    <row r="44">
      <c r="A44" s="5" t="s">
        <v>354</v>
      </c>
      <c r="B44" t="s">
        <v>769</v>
      </c>
      <c r="C44" t="s">
        <v>3158</v>
      </c>
      <c r="D44" t="s">
        <v>1488</v>
      </c>
      <c r="E44" t="s">
        <v>3223</v>
      </c>
      <c r="F44" t="s">
        <v>1075</v>
      </c>
      <c r="G44" t="s">
        <v>3187</v>
      </c>
      <c r="H44" t="s">
        <v>1117</v>
      </c>
      <c r="I44" t="s">
        <v>3158</v>
      </c>
      <c r="J44" t="s">
        <v>1319</v>
      </c>
    </row>
    <row r="45">
      <c r="A45" s="5" t="s">
        <v>354</v>
      </c>
      <c r="B45" t="s">
        <v>4214</v>
      </c>
      <c r="C45" t="s">
        <v>3180</v>
      </c>
      <c r="D45" t="s">
        <v>395</v>
      </c>
      <c r="E45" t="s">
        <v>3180</v>
      </c>
      <c r="F45" t="s">
        <v>395</v>
      </c>
      <c r="G45" t="s">
        <v>3180</v>
      </c>
      <c r="H45" t="s">
        <v>395</v>
      </c>
      <c r="I45" t="s">
        <v>3180</v>
      </c>
      <c r="J45" t="s">
        <v>395</v>
      </c>
    </row>
    <row r="46">
      <c r="A46" s="5" t="s">
        <v>354</v>
      </c>
      <c r="B46" t="s">
        <v>4215</v>
      </c>
      <c r="C46" t="s">
        <v>3228</v>
      </c>
      <c r="D46" t="s">
        <v>621</v>
      </c>
      <c r="E46" t="s">
        <v>1056</v>
      </c>
      <c r="F46" t="s">
        <v>1080</v>
      </c>
      <c r="G46" t="s">
        <v>3723</v>
      </c>
      <c r="H46" t="s">
        <v>876</v>
      </c>
      <c r="I46" t="s">
        <v>3220</v>
      </c>
      <c r="J46" t="s">
        <v>1080</v>
      </c>
    </row>
    <row r="47">
      <c r="A47" s="5" t="s">
        <v>354</v>
      </c>
      <c r="B47" t="s">
        <v>4217</v>
      </c>
      <c r="C47" t="s">
        <v>2995</v>
      </c>
      <c r="D47" t="s">
        <v>1079</v>
      </c>
      <c r="E47" t="s">
        <v>1043</v>
      </c>
      <c r="F47" t="s">
        <v>1072</v>
      </c>
      <c r="G47" t="s">
        <v>1055</v>
      </c>
      <c r="H47" t="s">
        <v>965</v>
      </c>
      <c r="I47" t="s">
        <v>1055</v>
      </c>
      <c r="J47" t="s">
        <v>1025</v>
      </c>
    </row>
    <row r="48">
      <c r="A48" s="5" t="s">
        <v>354</v>
      </c>
      <c r="B48" t="s">
        <v>4219</v>
      </c>
      <c r="C48" t="s">
        <v>3258</v>
      </c>
      <c r="D48" t="s">
        <v>1062</v>
      </c>
      <c r="E48" t="s">
        <v>3168</v>
      </c>
      <c r="F48" t="s">
        <v>1129</v>
      </c>
      <c r="G48" t="s">
        <v>1055</v>
      </c>
      <c r="H48" t="s">
        <v>965</v>
      </c>
      <c r="I48" t="s">
        <v>3180</v>
      </c>
      <c r="J48" t="s">
        <v>395</v>
      </c>
    </row>
    <row r="49">
      <c r="A49" s="5" t="s">
        <v>354</v>
      </c>
      <c r="B49" t="s">
        <v>4220</v>
      </c>
      <c r="C49" t="s">
        <v>3180</v>
      </c>
      <c r="D49" t="s">
        <v>395</v>
      </c>
      <c r="E49" t="s">
        <v>3526</v>
      </c>
      <c r="F49" t="s">
        <v>1113</v>
      </c>
      <c r="G49" t="s">
        <v>3526</v>
      </c>
      <c r="H49" t="s">
        <v>1113</v>
      </c>
      <c r="I49" t="s">
        <v>3526</v>
      </c>
      <c r="J49" t="s">
        <v>1113</v>
      </c>
    </row>
    <row r="50">
      <c r="A50" s="5" t="s">
        <v>354</v>
      </c>
      <c r="B50" t="s">
        <v>4221</v>
      </c>
      <c r="C50" t="s">
        <v>4163</v>
      </c>
      <c r="D50" t="s">
        <v>440</v>
      </c>
      <c r="E50" t="s">
        <v>4164</v>
      </c>
      <c r="F50" t="s">
        <v>440</v>
      </c>
      <c r="G50" t="s">
        <v>4165</v>
      </c>
      <c r="H50" t="s">
        <v>440</v>
      </c>
      <c r="I50" t="s">
        <v>4166</v>
      </c>
      <c r="J50" t="s">
        <v>440</v>
      </c>
    </row>
    <row r="52">
      <c r="A52" t="s">
        <v>371</v>
      </c>
    </row>
    <row r="53">
      <c r="A53" t="s">
        <v>4124</v>
      </c>
    </row>
    <row r="54">
      <c r="A54" t="s">
        <v>4125</v>
      </c>
    </row>
    <row r="55">
      <c r="A55" t="s">
        <v>4126</v>
      </c>
    </row>
    <row r="56">
      <c r="A56" t="s">
        <v>4073</v>
      </c>
    </row>
    <row r="57">
      <c r="A57" t="s">
        <v>354</v>
      </c>
    </row>
    <row r="58">
      <c r="A58" t="s">
        <v>376</v>
      </c>
    </row>
    <row r="59">
      <c r="A59" t="s">
        <v>818</v>
      </c>
    </row>
  </sheetData>
  <mergeCells count="5">
    <mergeCell ref="A3:B3"/>
    <mergeCell ref="G3:H3"/>
    <mergeCell ref="I3:J3"/>
    <mergeCell ref="C3:D3"/>
    <mergeCell ref="E3:F3"/>
  </mergeCells>
  <pageMargins left="0.7" right="0.7" top="0.75" bottom="0.75" header="0.3" footer="0.3"/>
  <pageSetup paperSize="9" orientation="portrait" horizontalDpi="300" verticalDpi="300"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30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  <c r="G4" s="2" t="s">
        <v>513</v>
      </c>
      <c r="H4" s="2" t="s">
        <v>514</v>
      </c>
      <c r="I4" s="2" t="s">
        <v>515</v>
      </c>
      <c r="J4" s="2" t="s">
        <v>516</v>
      </c>
    </row>
    <row r="5">
      <c r="A5" s="5" t="s">
        <v>354</v>
      </c>
      <c r="B5" t="s">
        <v>384</v>
      </c>
      <c r="C5" t="s">
        <v>387</v>
      </c>
      <c r="D5" t="s">
        <v>388</v>
      </c>
      <c r="E5" t="s">
        <v>483</v>
      </c>
      <c r="F5" t="s">
        <v>547</v>
      </c>
      <c r="G5" t="s">
        <v>418</v>
      </c>
      <c r="H5" t="s">
        <v>424</v>
      </c>
      <c r="I5" t="s">
        <v>555</v>
      </c>
      <c r="J5" t="s">
        <v>625</v>
      </c>
    </row>
    <row r="6">
      <c r="A6" s="5" t="s">
        <v>354</v>
      </c>
      <c r="B6" t="s">
        <v>391</v>
      </c>
      <c r="C6" t="s">
        <v>393</v>
      </c>
      <c r="D6" t="s">
        <v>394</v>
      </c>
      <c r="E6" t="s">
        <v>496</v>
      </c>
      <c r="F6" t="s">
        <v>435</v>
      </c>
      <c r="G6" t="s">
        <v>538</v>
      </c>
      <c r="H6" t="s">
        <v>538</v>
      </c>
      <c r="I6" t="s">
        <v>626</v>
      </c>
      <c r="J6" t="s">
        <v>627</v>
      </c>
    </row>
    <row r="7">
      <c r="A7" s="5" t="s">
        <v>354</v>
      </c>
      <c r="B7" t="s">
        <v>396</v>
      </c>
      <c r="C7" t="s">
        <v>399</v>
      </c>
      <c r="D7" t="s">
        <v>400</v>
      </c>
      <c r="E7" t="s">
        <v>446</v>
      </c>
      <c r="F7" t="s">
        <v>435</v>
      </c>
      <c r="G7" t="s">
        <v>435</v>
      </c>
      <c r="H7" t="s">
        <v>628</v>
      </c>
      <c r="I7" t="s">
        <v>629</v>
      </c>
      <c r="J7" t="s">
        <v>630</v>
      </c>
    </row>
    <row r="8">
      <c r="A8" s="5" t="s">
        <v>354</v>
      </c>
      <c r="B8" t="s">
        <v>403</v>
      </c>
      <c r="C8" t="s">
        <v>406</v>
      </c>
      <c r="D8" t="s">
        <v>407</v>
      </c>
      <c r="E8" t="s">
        <v>631</v>
      </c>
      <c r="F8" t="s">
        <v>412</v>
      </c>
      <c r="G8" t="s">
        <v>632</v>
      </c>
      <c r="H8" t="s">
        <v>538</v>
      </c>
      <c r="I8" t="s">
        <v>633</v>
      </c>
      <c r="J8" t="s">
        <v>634</v>
      </c>
    </row>
    <row r="9">
      <c r="A9" s="5" t="s">
        <v>354</v>
      </c>
      <c r="B9" t="s">
        <v>410</v>
      </c>
      <c r="C9" t="s">
        <v>413</v>
      </c>
      <c r="D9" t="s">
        <v>414</v>
      </c>
      <c r="E9" t="s">
        <v>635</v>
      </c>
      <c r="F9" t="s">
        <v>594</v>
      </c>
      <c r="G9" t="s">
        <v>636</v>
      </c>
      <c r="H9" t="s">
        <v>636</v>
      </c>
      <c r="I9" t="s">
        <v>637</v>
      </c>
      <c r="J9" t="s">
        <v>549</v>
      </c>
    </row>
    <row r="10">
      <c r="A10" s="5" t="s">
        <v>354</v>
      </c>
      <c r="B10" t="s">
        <v>416</v>
      </c>
      <c r="C10" t="s">
        <v>419</v>
      </c>
      <c r="D10" t="s">
        <v>420</v>
      </c>
      <c r="E10" t="s">
        <v>547</v>
      </c>
      <c r="F10" t="s">
        <v>534</v>
      </c>
      <c r="G10" t="s">
        <v>420</v>
      </c>
      <c r="H10" t="s">
        <v>450</v>
      </c>
      <c r="I10" t="s">
        <v>638</v>
      </c>
      <c r="J10" t="s">
        <v>639</v>
      </c>
    </row>
    <row r="11">
      <c r="A11" s="5" t="s">
        <v>354</v>
      </c>
      <c r="B11" t="s">
        <v>423</v>
      </c>
      <c r="C11" t="s">
        <v>394</v>
      </c>
      <c r="D11" t="s">
        <v>425</v>
      </c>
      <c r="E11" t="s">
        <v>632</v>
      </c>
      <c r="F11" t="s">
        <v>584</v>
      </c>
      <c r="G11" t="s">
        <v>640</v>
      </c>
      <c r="H11" t="s">
        <v>450</v>
      </c>
      <c r="I11" t="s">
        <v>641</v>
      </c>
      <c r="J11" t="s">
        <v>642</v>
      </c>
    </row>
    <row r="12">
      <c r="A12" s="5" t="s">
        <v>354</v>
      </c>
      <c r="B12" t="s">
        <v>428</v>
      </c>
      <c r="C12" t="s">
        <v>367</v>
      </c>
      <c r="D12" t="s">
        <v>431</v>
      </c>
      <c r="E12" t="s">
        <v>584</v>
      </c>
      <c r="F12" t="s">
        <v>595</v>
      </c>
      <c r="G12" t="s">
        <v>398</v>
      </c>
      <c r="H12" t="s">
        <v>643</v>
      </c>
      <c r="I12" t="s">
        <v>549</v>
      </c>
      <c r="J12" t="s">
        <v>644</v>
      </c>
    </row>
    <row r="13">
      <c r="A13" s="5" t="s">
        <v>354</v>
      </c>
      <c r="B13" t="s">
        <v>433</v>
      </c>
      <c r="C13" t="s">
        <v>435</v>
      </c>
      <c r="D13" t="s">
        <v>436</v>
      </c>
      <c r="E13" t="s">
        <v>440</v>
      </c>
      <c r="F13" t="s">
        <v>434</v>
      </c>
      <c r="G13" t="s">
        <v>434</v>
      </c>
      <c r="H13" t="s">
        <v>434</v>
      </c>
      <c r="I13" t="s">
        <v>645</v>
      </c>
      <c r="J13" t="s">
        <v>543</v>
      </c>
    </row>
    <row r="14">
      <c r="A14" s="5" t="s">
        <v>354</v>
      </c>
      <c r="B14" t="s">
        <v>437</v>
      </c>
      <c r="C14" t="s">
        <v>439</v>
      </c>
      <c r="D14" t="s">
        <v>440</v>
      </c>
      <c r="E14" t="s">
        <v>450</v>
      </c>
      <c r="F14" t="s">
        <v>646</v>
      </c>
      <c r="G14" t="s">
        <v>646</v>
      </c>
      <c r="H14" t="s">
        <v>646</v>
      </c>
      <c r="I14" t="s">
        <v>395</v>
      </c>
      <c r="J14" t="s">
        <v>395</v>
      </c>
    </row>
    <row r="15">
      <c r="A15" s="5" t="s">
        <v>354</v>
      </c>
      <c r="B15" t="s">
        <v>441</v>
      </c>
      <c r="C15" t="s">
        <v>442</v>
      </c>
      <c r="D15" t="s">
        <v>398</v>
      </c>
      <c r="E15" t="s">
        <v>524</v>
      </c>
      <c r="F15" t="s">
        <v>440</v>
      </c>
      <c r="G15" t="s">
        <v>440</v>
      </c>
      <c r="H15" t="s">
        <v>425</v>
      </c>
      <c r="I15" t="s">
        <v>395</v>
      </c>
      <c r="J15" t="s">
        <v>395</v>
      </c>
    </row>
    <row r="16">
      <c r="A16" s="5" t="s">
        <v>354</v>
      </c>
      <c r="B16" t="s">
        <v>443</v>
      </c>
      <c r="C16" t="s">
        <v>446</v>
      </c>
      <c r="D16" t="s">
        <v>447</v>
      </c>
      <c r="E16" t="s">
        <v>524</v>
      </c>
      <c r="F16" t="s">
        <v>647</v>
      </c>
      <c r="G16" t="s">
        <v>432</v>
      </c>
      <c r="H16" t="s">
        <v>584</v>
      </c>
      <c r="I16" t="s">
        <v>614</v>
      </c>
      <c r="J16" t="s">
        <v>648</v>
      </c>
    </row>
    <row r="17">
      <c r="A17" s="5" t="s">
        <v>354</v>
      </c>
      <c r="B17" t="s">
        <v>448</v>
      </c>
      <c r="C17" t="s">
        <v>451</v>
      </c>
      <c r="D17" t="s">
        <v>398</v>
      </c>
      <c r="E17" t="s">
        <v>553</v>
      </c>
      <c r="F17" t="s">
        <v>398</v>
      </c>
      <c r="G17" t="s">
        <v>439</v>
      </c>
      <c r="H17" t="s">
        <v>478</v>
      </c>
      <c r="I17" t="s">
        <v>638</v>
      </c>
      <c r="J17" t="s">
        <v>537</v>
      </c>
    </row>
    <row r="18">
      <c r="A18" s="5" t="s">
        <v>354</v>
      </c>
      <c r="B18" t="s">
        <v>453</v>
      </c>
      <c r="C18" t="s">
        <v>456</v>
      </c>
      <c r="D18" t="s">
        <v>457</v>
      </c>
      <c r="E18" t="s">
        <v>643</v>
      </c>
      <c r="F18" t="s">
        <v>534</v>
      </c>
      <c r="G18" t="s">
        <v>646</v>
      </c>
      <c r="H18" t="s">
        <v>439</v>
      </c>
      <c r="I18" t="s">
        <v>649</v>
      </c>
      <c r="J18" t="s">
        <v>650</v>
      </c>
    </row>
    <row r="19">
      <c r="A19" s="5" t="s">
        <v>354</v>
      </c>
      <c r="B19" t="s">
        <v>459</v>
      </c>
      <c r="C19" t="s">
        <v>462</v>
      </c>
      <c r="D19" t="s">
        <v>463</v>
      </c>
      <c r="E19" t="s">
        <v>472</v>
      </c>
      <c r="F19" t="s">
        <v>392</v>
      </c>
      <c r="G19" t="s">
        <v>547</v>
      </c>
      <c r="H19" t="s">
        <v>547</v>
      </c>
      <c r="I19" t="s">
        <v>651</v>
      </c>
      <c r="J19" t="s">
        <v>652</v>
      </c>
    </row>
    <row r="20">
      <c r="A20" s="5" t="s">
        <v>354</v>
      </c>
      <c r="B20" t="s">
        <v>466</v>
      </c>
      <c r="C20" t="s">
        <v>469</v>
      </c>
      <c r="D20" t="s">
        <v>427</v>
      </c>
      <c r="E20" t="s">
        <v>576</v>
      </c>
      <c r="F20" t="s">
        <v>425</v>
      </c>
      <c r="G20" t="s">
        <v>431</v>
      </c>
      <c r="H20" t="s">
        <v>494</v>
      </c>
      <c r="I20" t="s">
        <v>653</v>
      </c>
      <c r="J20" t="s">
        <v>654</v>
      </c>
    </row>
    <row r="21">
      <c r="A21" s="5" t="s">
        <v>354</v>
      </c>
      <c r="B21" t="s">
        <v>470</v>
      </c>
      <c r="C21" t="s">
        <v>473</v>
      </c>
      <c r="D21" t="s">
        <v>474</v>
      </c>
      <c r="E21" t="s">
        <v>655</v>
      </c>
      <c r="F21" t="s">
        <v>432</v>
      </c>
      <c r="G21" t="s">
        <v>571</v>
      </c>
      <c r="H21" t="s">
        <v>452</v>
      </c>
      <c r="I21" t="s">
        <v>656</v>
      </c>
      <c r="J21" t="s">
        <v>540</v>
      </c>
    </row>
    <row r="22">
      <c r="A22" s="5" t="s">
        <v>354</v>
      </c>
      <c r="B22" t="s">
        <v>477</v>
      </c>
      <c r="C22" t="s">
        <v>479</v>
      </c>
      <c r="D22" t="s">
        <v>480</v>
      </c>
      <c r="E22" t="s">
        <v>490</v>
      </c>
      <c r="F22" t="s">
        <v>524</v>
      </c>
      <c r="G22" t="s">
        <v>425</v>
      </c>
      <c r="H22" t="s">
        <v>563</v>
      </c>
      <c r="I22" t="s">
        <v>657</v>
      </c>
      <c r="J22" t="s">
        <v>556</v>
      </c>
    </row>
    <row r="23">
      <c r="A23" s="5" t="s">
        <v>354</v>
      </c>
      <c r="B23" t="s">
        <v>481</v>
      </c>
      <c r="C23" t="s">
        <v>484</v>
      </c>
      <c r="D23" t="s">
        <v>485</v>
      </c>
      <c r="E23" t="s">
        <v>658</v>
      </c>
      <c r="F23" t="s">
        <v>415</v>
      </c>
      <c r="G23" t="s">
        <v>463</v>
      </c>
      <c r="H23" t="s">
        <v>405</v>
      </c>
      <c r="I23" t="s">
        <v>526</v>
      </c>
      <c r="J23" t="s">
        <v>659</v>
      </c>
    </row>
    <row r="24">
      <c r="A24" s="5" t="s">
        <v>354</v>
      </c>
      <c r="B24" t="s">
        <v>486</v>
      </c>
      <c r="C24" t="s">
        <v>489</v>
      </c>
      <c r="D24" t="s">
        <v>490</v>
      </c>
      <c r="E24" t="s">
        <v>468</v>
      </c>
      <c r="F24" t="s">
        <v>390</v>
      </c>
      <c r="G24" t="s">
        <v>432</v>
      </c>
      <c r="H24" t="s">
        <v>570</v>
      </c>
      <c r="I24" t="s">
        <v>660</v>
      </c>
      <c r="J24" t="s">
        <v>661</v>
      </c>
    </row>
    <row r="25">
      <c r="A25" s="5" t="s">
        <v>354</v>
      </c>
      <c r="B25" t="s">
        <v>491</v>
      </c>
      <c r="C25" t="s">
        <v>395</v>
      </c>
      <c r="D25" t="s">
        <v>395</v>
      </c>
      <c r="E25" t="s">
        <v>395</v>
      </c>
      <c r="F25" t="s">
        <v>395</v>
      </c>
      <c r="G25" t="s">
        <v>395</v>
      </c>
      <c r="H25" t="s">
        <v>395</v>
      </c>
      <c r="I25" t="s">
        <v>395</v>
      </c>
      <c r="J25" t="s">
        <v>395</v>
      </c>
    </row>
    <row r="26">
      <c r="A26" s="5" t="s">
        <v>354</v>
      </c>
      <c r="B26" t="s">
        <v>493</v>
      </c>
      <c r="C26" t="s">
        <v>465</v>
      </c>
      <c r="D26" t="s">
        <v>494</v>
      </c>
      <c r="E26" t="s">
        <v>424</v>
      </c>
      <c r="F26" t="s">
        <v>438</v>
      </c>
      <c r="G26" t="s">
        <v>400</v>
      </c>
      <c r="H26" t="s">
        <v>541</v>
      </c>
      <c r="I26" t="s">
        <v>542</v>
      </c>
      <c r="J26" t="s">
        <v>543</v>
      </c>
    </row>
    <row r="27">
      <c r="A27" s="5" t="s">
        <v>354</v>
      </c>
      <c r="B27" t="s">
        <v>497</v>
      </c>
      <c r="C27" t="s">
        <v>500</v>
      </c>
      <c r="D27" t="s">
        <v>501</v>
      </c>
      <c r="E27" t="s">
        <v>662</v>
      </c>
      <c r="F27" t="s">
        <v>499</v>
      </c>
      <c r="G27" t="s">
        <v>619</v>
      </c>
      <c r="H27" t="s">
        <v>619</v>
      </c>
      <c r="I27" t="s">
        <v>663</v>
      </c>
      <c r="J27" t="s">
        <v>664</v>
      </c>
    </row>
    <row r="29">
      <c r="A29" t="s">
        <v>371</v>
      </c>
    </row>
    <row r="30">
      <c r="A30" t="s">
        <v>372</v>
      </c>
    </row>
    <row r="31">
      <c r="A31" t="s">
        <v>528</v>
      </c>
    </row>
    <row r="32">
      <c r="A32" t="s">
        <v>529</v>
      </c>
    </row>
    <row r="33">
      <c r="A33" t="s">
        <v>530</v>
      </c>
    </row>
    <row r="34">
      <c r="A34" t="s">
        <v>354</v>
      </c>
    </row>
    <row r="35">
      <c r="A35" t="s">
        <v>373</v>
      </c>
    </row>
    <row r="36">
      <c r="A36" t="s">
        <v>374</v>
      </c>
    </row>
    <row r="37">
      <c r="A37" t="s">
        <v>531</v>
      </c>
    </row>
    <row r="38">
      <c r="A38" t="s">
        <v>532</v>
      </c>
    </row>
    <row r="39">
      <c r="A39" t="s">
        <v>665</v>
      </c>
    </row>
    <row r="40">
      <c r="A40" t="s">
        <v>354</v>
      </c>
    </row>
    <row r="41">
      <c r="A41" t="s">
        <v>376</v>
      </c>
    </row>
    <row r="42">
      <c r="A42" t="s">
        <v>506</v>
      </c>
    </row>
    <row r="43">
      <c r="A43" t="s">
        <v>354</v>
      </c>
    </row>
    <row r="44">
      <c r="A44" t="s">
        <v>507</v>
      </c>
    </row>
    <row r="45">
      <c r="A45" t="s">
        <v>508</v>
      </c>
    </row>
  </sheetData>
  <mergeCells count="1">
    <mergeCell ref="A3:J3"/>
  </mergeCells>
  <pageMargins left="0.7" right="0.7" top="0.75" bottom="0.75" header="0.3" footer="0.3"/>
  <pageSetup paperSize="9" orientation="portrait" horizontalDpi="300" verticalDpi="300" r:id="rId2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4.71" hidden="0" customWidth="1"/>
    <col min="2" max="2" width="34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</cols>
  <sheetData>
    <row r="1">
      <c r="A1" s="4" t="s">
        <v>197</v>
      </c>
    </row>
    <row r="2">
      <c r="A2" s="3" t="str">
        <f>=HYPERLINK("#'INDEX'!A1", "Back to INDEX")</f>
      </c>
    </row>
    <row r="3">
      <c r="A3" s="2" t="s">
        <v>354</v>
      </c>
      <c r="B3" s="2" t="s">
        <v>354</v>
      </c>
      <c r="C3" s="2" t="s">
        <v>2987</v>
      </c>
      <c r="D3" s="2" t="s">
        <v>2987</v>
      </c>
      <c r="E3" s="2" t="s">
        <v>2988</v>
      </c>
      <c r="F3" s="2" t="s">
        <v>2988</v>
      </c>
      <c r="G3" s="2" t="s">
        <v>3796</v>
      </c>
      <c r="H3" s="2" t="s">
        <v>3796</v>
      </c>
    </row>
    <row r="4">
      <c r="A4" s="6" t="s">
        <v>354</v>
      </c>
      <c r="B4" s="6" t="s">
        <v>354</v>
      </c>
      <c r="C4" s="6" t="s">
        <v>3797</v>
      </c>
      <c r="D4" s="6" t="s">
        <v>3798</v>
      </c>
      <c r="E4" s="6" t="s">
        <v>3797</v>
      </c>
      <c r="F4" s="6" t="s">
        <v>3798</v>
      </c>
      <c r="G4" s="6" t="s">
        <v>3797</v>
      </c>
      <c r="H4" s="6" t="s">
        <v>3798</v>
      </c>
    </row>
    <row r="5">
      <c r="A5" s="5" t="s">
        <v>5</v>
      </c>
      <c r="B5" t="s">
        <v>2964</v>
      </c>
      <c r="C5" t="s">
        <v>4237</v>
      </c>
      <c r="D5" t="s">
        <v>2849</v>
      </c>
      <c r="E5" t="s">
        <v>4238</v>
      </c>
      <c r="F5" t="s">
        <v>4239</v>
      </c>
      <c r="G5" t="s">
        <v>4240</v>
      </c>
      <c r="H5" t="s">
        <v>4241</v>
      </c>
    </row>
    <row r="6">
      <c r="A6" s="5" t="s">
        <v>5</v>
      </c>
      <c r="B6" t="s">
        <v>4242</v>
      </c>
      <c r="C6" t="s">
        <v>4243</v>
      </c>
      <c r="D6" t="s">
        <v>2873</v>
      </c>
      <c r="E6" t="s">
        <v>4244</v>
      </c>
      <c r="F6" t="s">
        <v>1430</v>
      </c>
      <c r="G6" t="s">
        <v>4245</v>
      </c>
      <c r="H6" t="s">
        <v>4246</v>
      </c>
    </row>
    <row r="7">
      <c r="A7" s="5" t="s">
        <v>5</v>
      </c>
      <c r="B7" t="s">
        <v>4247</v>
      </c>
      <c r="C7" t="s">
        <v>4248</v>
      </c>
      <c r="D7" t="s">
        <v>812</v>
      </c>
      <c r="E7" t="s">
        <v>4249</v>
      </c>
      <c r="F7" t="s">
        <v>687</v>
      </c>
      <c r="G7" t="s">
        <v>4250</v>
      </c>
      <c r="H7" t="s">
        <v>964</v>
      </c>
    </row>
    <row r="8">
      <c r="A8" s="5" t="s">
        <v>4251</v>
      </c>
      <c r="B8" t="s">
        <v>4252</v>
      </c>
      <c r="C8" t="s">
        <v>4253</v>
      </c>
      <c r="D8" t="s">
        <v>1292</v>
      </c>
      <c r="E8" t="s">
        <v>4254</v>
      </c>
      <c r="F8" t="s">
        <v>2874</v>
      </c>
      <c r="G8" t="s">
        <v>4255</v>
      </c>
      <c r="H8" t="s">
        <v>4256</v>
      </c>
    </row>
    <row r="9">
      <c r="A9" s="5" t="s">
        <v>4251</v>
      </c>
      <c r="B9" t="s">
        <v>4257</v>
      </c>
      <c r="C9" t="s">
        <v>4258</v>
      </c>
      <c r="D9" t="s">
        <v>4259</v>
      </c>
      <c r="E9" t="s">
        <v>4260</v>
      </c>
      <c r="F9" t="s">
        <v>944</v>
      </c>
      <c r="G9" t="s">
        <v>4261</v>
      </c>
      <c r="H9" t="s">
        <v>2932</v>
      </c>
    </row>
    <row r="10">
      <c r="A10" s="5" t="s">
        <v>4262</v>
      </c>
      <c r="B10" t="s">
        <v>4263</v>
      </c>
      <c r="C10" t="s">
        <v>4264</v>
      </c>
      <c r="D10" t="s">
        <v>1226</v>
      </c>
      <c r="E10" t="s">
        <v>4265</v>
      </c>
      <c r="F10" t="s">
        <v>824</v>
      </c>
      <c r="G10" t="s">
        <v>4266</v>
      </c>
      <c r="H10" t="s">
        <v>4267</v>
      </c>
    </row>
    <row r="11">
      <c r="A11" s="5" t="s">
        <v>4262</v>
      </c>
      <c r="B11" t="s">
        <v>4268</v>
      </c>
      <c r="C11" t="s">
        <v>4269</v>
      </c>
      <c r="D11" t="s">
        <v>1406</v>
      </c>
      <c r="E11" t="s">
        <v>4270</v>
      </c>
      <c r="F11" t="s">
        <v>4271</v>
      </c>
      <c r="G11" t="s">
        <v>4272</v>
      </c>
      <c r="H11" t="s">
        <v>4273</v>
      </c>
    </row>
    <row r="12">
      <c r="A12" s="5" t="s">
        <v>4274</v>
      </c>
      <c r="B12" t="s">
        <v>4275</v>
      </c>
      <c r="C12" t="s">
        <v>4276</v>
      </c>
      <c r="D12" t="s">
        <v>3939</v>
      </c>
      <c r="E12" t="s">
        <v>4277</v>
      </c>
      <c r="F12" t="s">
        <v>1061</v>
      </c>
      <c r="G12" t="s">
        <v>4278</v>
      </c>
      <c r="H12" t="s">
        <v>1212</v>
      </c>
    </row>
    <row r="13">
      <c r="A13" s="5" t="s">
        <v>4274</v>
      </c>
      <c r="B13" t="s">
        <v>4279</v>
      </c>
      <c r="C13" t="s">
        <v>4280</v>
      </c>
      <c r="D13" t="s">
        <v>524</v>
      </c>
      <c r="E13" t="s">
        <v>4281</v>
      </c>
      <c r="F13" t="s">
        <v>520</v>
      </c>
      <c r="G13" t="s">
        <v>4282</v>
      </c>
      <c r="H13" t="s">
        <v>571</v>
      </c>
    </row>
    <row r="14">
      <c r="A14" s="5" t="s">
        <v>4283</v>
      </c>
      <c r="B14" t="s">
        <v>4284</v>
      </c>
      <c r="C14" t="s">
        <v>4285</v>
      </c>
      <c r="D14" t="s">
        <v>1125</v>
      </c>
      <c r="E14" t="s">
        <v>4286</v>
      </c>
      <c r="F14" t="s">
        <v>1125</v>
      </c>
      <c r="G14" t="s">
        <v>3066</v>
      </c>
      <c r="H14" t="s">
        <v>1196</v>
      </c>
    </row>
    <row r="15">
      <c r="A15" s="5" t="s">
        <v>4283</v>
      </c>
      <c r="B15" t="s">
        <v>4287</v>
      </c>
      <c r="C15" t="s">
        <v>4288</v>
      </c>
      <c r="D15" t="s">
        <v>833</v>
      </c>
      <c r="E15" t="s">
        <v>4289</v>
      </c>
      <c r="F15" t="s">
        <v>833</v>
      </c>
      <c r="G15" t="s">
        <v>4290</v>
      </c>
      <c r="H15" t="s">
        <v>745</v>
      </c>
    </row>
    <row r="16">
      <c r="A16" s="5" t="s">
        <v>4291</v>
      </c>
      <c r="B16" t="s">
        <v>4292</v>
      </c>
      <c r="C16" t="s">
        <v>4293</v>
      </c>
      <c r="D16" t="s">
        <v>889</v>
      </c>
      <c r="E16" t="s">
        <v>4294</v>
      </c>
      <c r="F16" t="s">
        <v>1175</v>
      </c>
      <c r="G16" t="s">
        <v>4295</v>
      </c>
      <c r="H16" t="s">
        <v>4296</v>
      </c>
    </row>
    <row r="17">
      <c r="A17" s="5" t="s">
        <v>4291</v>
      </c>
      <c r="B17" t="s">
        <v>4297</v>
      </c>
      <c r="C17" t="s">
        <v>4298</v>
      </c>
      <c r="D17" t="s">
        <v>1191</v>
      </c>
      <c r="E17" t="s">
        <v>4299</v>
      </c>
      <c r="F17" t="s">
        <v>1191</v>
      </c>
      <c r="G17" t="s">
        <v>4300</v>
      </c>
      <c r="H17" t="s">
        <v>1303</v>
      </c>
    </row>
    <row r="18">
      <c r="A18" s="5" t="s">
        <v>4291</v>
      </c>
      <c r="B18" t="s">
        <v>4301</v>
      </c>
      <c r="C18" t="s">
        <v>4302</v>
      </c>
      <c r="D18" t="s">
        <v>963</v>
      </c>
      <c r="E18" t="s">
        <v>4303</v>
      </c>
      <c r="F18" t="s">
        <v>1181</v>
      </c>
      <c r="G18" t="s">
        <v>4304</v>
      </c>
      <c r="H18" t="s">
        <v>1333</v>
      </c>
    </row>
    <row r="19">
      <c r="A19" s="5" t="s">
        <v>4305</v>
      </c>
      <c r="B19" t="s">
        <v>4306</v>
      </c>
      <c r="C19" t="s">
        <v>4307</v>
      </c>
      <c r="D19" t="s">
        <v>4308</v>
      </c>
      <c r="E19" t="s">
        <v>4309</v>
      </c>
      <c r="F19" t="s">
        <v>4308</v>
      </c>
      <c r="G19" t="s">
        <v>4310</v>
      </c>
      <c r="H19" t="s">
        <v>2898</v>
      </c>
    </row>
    <row r="20">
      <c r="A20" s="5" t="s">
        <v>4305</v>
      </c>
      <c r="B20" t="s">
        <v>4311</v>
      </c>
      <c r="C20" t="s">
        <v>4312</v>
      </c>
      <c r="D20" t="s">
        <v>1469</v>
      </c>
      <c r="E20" t="s">
        <v>4313</v>
      </c>
      <c r="F20" t="s">
        <v>1469</v>
      </c>
      <c r="G20" t="s">
        <v>4314</v>
      </c>
      <c r="H20" t="s">
        <v>1250</v>
      </c>
    </row>
    <row r="21">
      <c r="A21" s="5" t="s">
        <v>4315</v>
      </c>
      <c r="B21" t="s">
        <v>4316</v>
      </c>
      <c r="C21" t="s">
        <v>4317</v>
      </c>
      <c r="D21" t="s">
        <v>804</v>
      </c>
      <c r="E21" t="s">
        <v>4318</v>
      </c>
      <c r="F21" t="s">
        <v>825</v>
      </c>
      <c r="G21" t="s">
        <v>4319</v>
      </c>
      <c r="H21" t="s">
        <v>799</v>
      </c>
    </row>
    <row r="22">
      <c r="A22" s="5" t="s">
        <v>4315</v>
      </c>
      <c r="B22" t="s">
        <v>1492</v>
      </c>
      <c r="C22" t="s">
        <v>4320</v>
      </c>
      <c r="D22" t="s">
        <v>1364</v>
      </c>
      <c r="E22" t="s">
        <v>4321</v>
      </c>
      <c r="F22" t="s">
        <v>4322</v>
      </c>
      <c r="G22" t="s">
        <v>4323</v>
      </c>
      <c r="H22" t="s">
        <v>1360</v>
      </c>
    </row>
    <row r="23">
      <c r="A23" s="5" t="s">
        <v>4324</v>
      </c>
      <c r="B23" t="s">
        <v>4325</v>
      </c>
      <c r="C23" t="s">
        <v>4326</v>
      </c>
      <c r="D23" t="s">
        <v>1368</v>
      </c>
      <c r="E23" t="s">
        <v>4327</v>
      </c>
      <c r="F23" t="s">
        <v>1141</v>
      </c>
      <c r="G23" t="s">
        <v>4328</v>
      </c>
      <c r="H23" t="s">
        <v>1071</v>
      </c>
    </row>
    <row r="24">
      <c r="A24" s="5" t="s">
        <v>4324</v>
      </c>
      <c r="B24" t="s">
        <v>4329</v>
      </c>
      <c r="C24" t="s">
        <v>4330</v>
      </c>
      <c r="D24" t="s">
        <v>478</v>
      </c>
      <c r="E24" t="s">
        <v>4331</v>
      </c>
      <c r="F24" t="s">
        <v>480</v>
      </c>
      <c r="G24" t="s">
        <v>4332</v>
      </c>
      <c r="H24" t="s">
        <v>412</v>
      </c>
    </row>
    <row r="25">
      <c r="A25" s="5" t="s">
        <v>4333</v>
      </c>
      <c r="B25" t="s">
        <v>4334</v>
      </c>
      <c r="C25" t="s">
        <v>3854</v>
      </c>
      <c r="D25" t="s">
        <v>2929</v>
      </c>
      <c r="E25" t="s">
        <v>3855</v>
      </c>
      <c r="F25" t="s">
        <v>387</v>
      </c>
      <c r="G25" t="s">
        <v>3856</v>
      </c>
      <c r="H25" t="s">
        <v>1252</v>
      </c>
    </row>
    <row r="26">
      <c r="A26" s="5" t="s">
        <v>4333</v>
      </c>
      <c r="B26" t="s">
        <v>4335</v>
      </c>
      <c r="C26" t="s">
        <v>3898</v>
      </c>
      <c r="D26" t="s">
        <v>1280</v>
      </c>
      <c r="E26" t="s">
        <v>3899</v>
      </c>
      <c r="F26" t="s">
        <v>1466</v>
      </c>
      <c r="G26" t="s">
        <v>3900</v>
      </c>
      <c r="H26" t="s">
        <v>4336</v>
      </c>
    </row>
    <row r="27">
      <c r="A27" s="5" t="s">
        <v>493</v>
      </c>
      <c r="B27" t="s">
        <v>493</v>
      </c>
      <c r="C27" t="s">
        <v>4337</v>
      </c>
      <c r="D27" t="s">
        <v>440</v>
      </c>
      <c r="E27" t="s">
        <v>4338</v>
      </c>
      <c r="F27" t="s">
        <v>440</v>
      </c>
      <c r="G27" t="s">
        <v>4339</v>
      </c>
      <c r="H27" t="s">
        <v>440</v>
      </c>
    </row>
    <row r="29">
      <c r="A29" t="s">
        <v>371</v>
      </c>
    </row>
    <row r="30">
      <c r="A30" t="s">
        <v>2958</v>
      </c>
    </row>
    <row r="31">
      <c r="A31" t="s">
        <v>2959</v>
      </c>
    </row>
    <row r="32">
      <c r="A32" t="s">
        <v>2960</v>
      </c>
    </row>
    <row r="33">
      <c r="A33" t="s">
        <v>2961</v>
      </c>
    </row>
    <row r="34">
      <c r="A34" t="s">
        <v>354</v>
      </c>
    </row>
    <row r="35">
      <c r="A35" t="s">
        <v>376</v>
      </c>
    </row>
    <row r="36">
      <c r="A36" t="s">
        <v>4340</v>
      </c>
    </row>
    <row r="37">
      <c r="A37" t="s">
        <v>4341</v>
      </c>
    </row>
    <row r="38">
      <c r="A38" t="s">
        <v>4342</v>
      </c>
    </row>
    <row r="39">
      <c r="A39" t="s">
        <v>4343</v>
      </c>
    </row>
    <row r="40">
      <c r="A40" t="s">
        <v>4344</v>
      </c>
    </row>
    <row r="41">
      <c r="A41" t="s">
        <v>4345</v>
      </c>
    </row>
    <row r="42">
      <c r="A42" t="s">
        <v>4346</v>
      </c>
    </row>
    <row r="43">
      <c r="A43" t="s">
        <v>4347</v>
      </c>
    </row>
    <row r="44">
      <c r="A44" t="s">
        <v>4348</v>
      </c>
    </row>
    <row r="45">
      <c r="A45" t="s">
        <v>4349</v>
      </c>
    </row>
  </sheetData>
  <mergeCells count="15">
    <mergeCell ref="A3:B3"/>
    <mergeCell ref="E3:F3"/>
    <mergeCell ref="G3:H3"/>
    <mergeCell ref="C3:D3"/>
    <mergeCell ref="A10:A11"/>
    <mergeCell ref="A25:A26"/>
    <mergeCell ref="A12:A13"/>
    <mergeCell ref="A5:A7"/>
    <mergeCell ref="A23:A24"/>
    <mergeCell ref="A8:A9"/>
    <mergeCell ref="A21:A22"/>
    <mergeCell ref="A14:A15"/>
    <mergeCell ref="A16:A18"/>
    <mergeCell ref="A27:A27"/>
    <mergeCell ref="A19:A20"/>
  </mergeCells>
  <pageMargins left="0.7" right="0.7" top="0.75" bottom="0.75" header="0.3" footer="0.3"/>
  <pageSetup paperSize="9" orientation="portrait" horizontalDpi="300" verticalDpi="300"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4.71" hidden="0" customWidth="1"/>
    <col min="2" max="2" width="34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</cols>
  <sheetData>
    <row r="1">
      <c r="A1" s="4" t="s">
        <v>199</v>
      </c>
    </row>
    <row r="2">
      <c r="A2" s="3" t="str">
        <f>=HYPERLINK("#'INDEX'!A1", "Back to INDEX")</f>
      </c>
    </row>
    <row r="3">
      <c r="A3" s="2" t="s">
        <v>354</v>
      </c>
      <c r="B3" s="2" t="s">
        <v>354</v>
      </c>
      <c r="C3" s="2" t="s">
        <v>2987</v>
      </c>
      <c r="D3" s="2" t="s">
        <v>2987</v>
      </c>
      <c r="E3" s="2" t="s">
        <v>2988</v>
      </c>
      <c r="F3" s="2" t="s">
        <v>2988</v>
      </c>
      <c r="G3" s="2" t="s">
        <v>3796</v>
      </c>
      <c r="H3" s="2" t="s">
        <v>3796</v>
      </c>
    </row>
    <row r="4">
      <c r="A4" s="6" t="s">
        <v>354</v>
      </c>
      <c r="B4" s="6" t="s">
        <v>354</v>
      </c>
      <c r="C4" s="6" t="s">
        <v>3797</v>
      </c>
      <c r="D4" s="6" t="s">
        <v>3798</v>
      </c>
      <c r="E4" s="6" t="s">
        <v>3797</v>
      </c>
      <c r="F4" s="6" t="s">
        <v>3798</v>
      </c>
      <c r="G4" s="6" t="s">
        <v>3797</v>
      </c>
      <c r="H4" s="6" t="s">
        <v>3798</v>
      </c>
    </row>
    <row r="5">
      <c r="A5" s="5" t="s">
        <v>5</v>
      </c>
      <c r="B5" t="s">
        <v>2964</v>
      </c>
      <c r="C5" t="s">
        <v>4237</v>
      </c>
      <c r="D5" t="s">
        <v>440</v>
      </c>
      <c r="E5" t="s">
        <v>4238</v>
      </c>
      <c r="F5" t="s">
        <v>440</v>
      </c>
      <c r="G5" t="s">
        <v>4240</v>
      </c>
      <c r="H5" t="s">
        <v>440</v>
      </c>
    </row>
    <row r="6">
      <c r="A6" s="5" t="s">
        <v>5</v>
      </c>
      <c r="B6" t="s">
        <v>4242</v>
      </c>
      <c r="C6" t="s">
        <v>3526</v>
      </c>
      <c r="D6" t="s">
        <v>1113</v>
      </c>
      <c r="E6" t="s">
        <v>3526</v>
      </c>
      <c r="F6" t="s">
        <v>1113</v>
      </c>
      <c r="G6" t="s">
        <v>3526</v>
      </c>
      <c r="H6" t="s">
        <v>1113</v>
      </c>
    </row>
    <row r="7">
      <c r="A7" s="5" t="s">
        <v>5</v>
      </c>
      <c r="B7" t="s">
        <v>4247</v>
      </c>
      <c r="C7" t="s">
        <v>3526</v>
      </c>
      <c r="D7" t="s">
        <v>1113</v>
      </c>
      <c r="E7" t="s">
        <v>3526</v>
      </c>
      <c r="F7" t="s">
        <v>1113</v>
      </c>
      <c r="G7" t="s">
        <v>3526</v>
      </c>
      <c r="H7" t="s">
        <v>1113</v>
      </c>
    </row>
    <row r="8">
      <c r="A8" s="5" t="s">
        <v>4251</v>
      </c>
      <c r="B8" t="s">
        <v>4252</v>
      </c>
      <c r="C8" t="s">
        <v>4350</v>
      </c>
      <c r="D8" t="s">
        <v>4351</v>
      </c>
      <c r="E8" t="s">
        <v>4352</v>
      </c>
      <c r="F8" t="s">
        <v>4256</v>
      </c>
      <c r="G8" t="s">
        <v>4353</v>
      </c>
      <c r="H8" t="s">
        <v>1441</v>
      </c>
    </row>
    <row r="9">
      <c r="A9" s="5" t="s">
        <v>4251</v>
      </c>
      <c r="B9" t="s">
        <v>4257</v>
      </c>
      <c r="C9" t="s">
        <v>4354</v>
      </c>
      <c r="D9" t="s">
        <v>1143</v>
      </c>
      <c r="E9" t="s">
        <v>4355</v>
      </c>
      <c r="F9" t="s">
        <v>2932</v>
      </c>
      <c r="G9" t="s">
        <v>4356</v>
      </c>
      <c r="H9" t="s">
        <v>2905</v>
      </c>
    </row>
    <row r="10">
      <c r="A10" s="5" t="s">
        <v>4262</v>
      </c>
      <c r="B10" t="s">
        <v>4263</v>
      </c>
      <c r="C10" t="s">
        <v>4357</v>
      </c>
      <c r="D10" t="s">
        <v>4358</v>
      </c>
      <c r="E10" t="s">
        <v>4359</v>
      </c>
      <c r="F10" t="s">
        <v>4360</v>
      </c>
      <c r="G10" t="s">
        <v>4361</v>
      </c>
      <c r="H10" t="s">
        <v>736</v>
      </c>
    </row>
    <row r="11">
      <c r="A11" s="5" t="s">
        <v>4262</v>
      </c>
      <c r="B11" t="s">
        <v>4268</v>
      </c>
      <c r="C11" t="s">
        <v>4362</v>
      </c>
      <c r="D11" t="s">
        <v>1296</v>
      </c>
      <c r="E11" t="s">
        <v>4363</v>
      </c>
      <c r="F11" t="s">
        <v>4364</v>
      </c>
      <c r="G11" t="s">
        <v>4365</v>
      </c>
      <c r="H11" t="s">
        <v>1439</v>
      </c>
    </row>
    <row r="12">
      <c r="A12" s="5" t="s">
        <v>4274</v>
      </c>
      <c r="B12" t="s">
        <v>4275</v>
      </c>
      <c r="C12" t="s">
        <v>4366</v>
      </c>
      <c r="D12" t="s">
        <v>1266</v>
      </c>
      <c r="E12" t="s">
        <v>4367</v>
      </c>
      <c r="F12" t="s">
        <v>1266</v>
      </c>
      <c r="G12" t="s">
        <v>4368</v>
      </c>
      <c r="H12" t="s">
        <v>1219</v>
      </c>
    </row>
    <row r="13">
      <c r="A13" s="5" t="s">
        <v>4274</v>
      </c>
      <c r="B13" t="s">
        <v>4279</v>
      </c>
      <c r="C13" t="s">
        <v>4369</v>
      </c>
      <c r="D13" t="s">
        <v>461</v>
      </c>
      <c r="E13" t="s">
        <v>4370</v>
      </c>
      <c r="F13" t="s">
        <v>461</v>
      </c>
      <c r="G13" t="s">
        <v>4371</v>
      </c>
      <c r="H13" t="s">
        <v>771</v>
      </c>
    </row>
    <row r="14">
      <c r="A14" s="5" t="s">
        <v>4283</v>
      </c>
      <c r="B14" t="s">
        <v>4284</v>
      </c>
      <c r="C14" t="s">
        <v>3992</v>
      </c>
      <c r="D14" t="s">
        <v>1196</v>
      </c>
      <c r="E14" t="s">
        <v>3479</v>
      </c>
      <c r="F14" t="s">
        <v>1196</v>
      </c>
      <c r="G14" t="s">
        <v>4190</v>
      </c>
      <c r="H14" t="s">
        <v>1513</v>
      </c>
    </row>
    <row r="15">
      <c r="A15" s="5" t="s">
        <v>4283</v>
      </c>
      <c r="B15" t="s">
        <v>4287</v>
      </c>
      <c r="C15" t="s">
        <v>4372</v>
      </c>
      <c r="D15" t="s">
        <v>745</v>
      </c>
      <c r="E15" t="s">
        <v>4373</v>
      </c>
      <c r="F15" t="s">
        <v>745</v>
      </c>
      <c r="G15" t="s">
        <v>4374</v>
      </c>
      <c r="H15" t="s">
        <v>647</v>
      </c>
    </row>
    <row r="16">
      <c r="A16" s="5" t="s">
        <v>4291</v>
      </c>
      <c r="B16" t="s">
        <v>4292</v>
      </c>
      <c r="C16" t="s">
        <v>4375</v>
      </c>
      <c r="D16" t="s">
        <v>828</v>
      </c>
      <c r="E16" t="s">
        <v>4376</v>
      </c>
      <c r="F16" t="s">
        <v>828</v>
      </c>
      <c r="G16" t="s">
        <v>4377</v>
      </c>
      <c r="H16" t="s">
        <v>4378</v>
      </c>
    </row>
    <row r="17">
      <c r="A17" s="5" t="s">
        <v>4291</v>
      </c>
      <c r="B17" t="s">
        <v>4297</v>
      </c>
      <c r="C17" t="s">
        <v>4379</v>
      </c>
      <c r="D17" t="s">
        <v>874</v>
      </c>
      <c r="E17" t="s">
        <v>4380</v>
      </c>
      <c r="F17" t="s">
        <v>1426</v>
      </c>
      <c r="G17" t="s">
        <v>4381</v>
      </c>
      <c r="H17" t="s">
        <v>1308</v>
      </c>
    </row>
    <row r="18">
      <c r="A18" s="5" t="s">
        <v>4291</v>
      </c>
      <c r="B18" t="s">
        <v>4301</v>
      </c>
      <c r="C18" t="s">
        <v>4382</v>
      </c>
      <c r="D18" t="s">
        <v>1242</v>
      </c>
      <c r="E18" t="s">
        <v>4383</v>
      </c>
      <c r="F18" t="s">
        <v>1312</v>
      </c>
      <c r="G18" t="s">
        <v>4384</v>
      </c>
      <c r="H18" t="s">
        <v>1384</v>
      </c>
    </row>
    <row r="19">
      <c r="A19" s="5" t="s">
        <v>4305</v>
      </c>
      <c r="B19" t="s">
        <v>4306</v>
      </c>
      <c r="C19" t="s">
        <v>4385</v>
      </c>
      <c r="D19" t="s">
        <v>942</v>
      </c>
      <c r="E19" t="s">
        <v>4386</v>
      </c>
      <c r="F19" t="s">
        <v>942</v>
      </c>
      <c r="G19" t="s">
        <v>4387</v>
      </c>
      <c r="H19" t="s">
        <v>429</v>
      </c>
    </row>
    <row r="20">
      <c r="A20" s="5" t="s">
        <v>4305</v>
      </c>
      <c r="B20" t="s">
        <v>4311</v>
      </c>
      <c r="C20" t="s">
        <v>4388</v>
      </c>
      <c r="D20" t="s">
        <v>1405</v>
      </c>
      <c r="E20" t="s">
        <v>4389</v>
      </c>
      <c r="F20" t="s">
        <v>1405</v>
      </c>
      <c r="G20" t="s">
        <v>4390</v>
      </c>
      <c r="H20" t="s">
        <v>1245</v>
      </c>
    </row>
    <row r="21">
      <c r="A21" s="5" t="s">
        <v>4315</v>
      </c>
      <c r="B21" t="s">
        <v>4316</v>
      </c>
      <c r="C21" t="s">
        <v>4391</v>
      </c>
      <c r="D21" t="s">
        <v>479</v>
      </c>
      <c r="E21" t="s">
        <v>4392</v>
      </c>
      <c r="F21" t="s">
        <v>523</v>
      </c>
      <c r="G21" t="s">
        <v>4393</v>
      </c>
      <c r="H21" t="s">
        <v>496</v>
      </c>
    </row>
    <row r="22">
      <c r="A22" s="5" t="s">
        <v>4315</v>
      </c>
      <c r="B22" t="s">
        <v>1492</v>
      </c>
      <c r="C22" t="s">
        <v>4394</v>
      </c>
      <c r="D22" t="s">
        <v>1182</v>
      </c>
      <c r="E22" t="s">
        <v>4395</v>
      </c>
      <c r="F22" t="s">
        <v>962</v>
      </c>
      <c r="G22" t="s">
        <v>4396</v>
      </c>
      <c r="H22" t="s">
        <v>1326</v>
      </c>
    </row>
    <row r="23">
      <c r="A23" s="5" t="s">
        <v>4324</v>
      </c>
      <c r="B23" t="s">
        <v>4325</v>
      </c>
      <c r="C23" t="s">
        <v>4397</v>
      </c>
      <c r="D23" t="s">
        <v>503</v>
      </c>
      <c r="E23" t="s">
        <v>4398</v>
      </c>
      <c r="F23" t="s">
        <v>1064</v>
      </c>
      <c r="G23" t="s">
        <v>4399</v>
      </c>
      <c r="H23" t="s">
        <v>1362</v>
      </c>
    </row>
    <row r="24">
      <c r="A24" s="5" t="s">
        <v>4324</v>
      </c>
      <c r="B24" t="s">
        <v>4329</v>
      </c>
      <c r="C24" t="s">
        <v>4400</v>
      </c>
      <c r="D24" t="s">
        <v>570</v>
      </c>
      <c r="E24" t="s">
        <v>4401</v>
      </c>
      <c r="F24" t="s">
        <v>548</v>
      </c>
      <c r="G24" t="s">
        <v>4402</v>
      </c>
      <c r="H24" t="s">
        <v>714</v>
      </c>
    </row>
    <row r="25">
      <c r="A25" s="5" t="s">
        <v>4333</v>
      </c>
      <c r="B25" t="s">
        <v>4334</v>
      </c>
      <c r="C25" t="s">
        <v>3952</v>
      </c>
      <c r="D25" t="s">
        <v>458</v>
      </c>
      <c r="E25" t="s">
        <v>3953</v>
      </c>
      <c r="F25" t="s">
        <v>756</v>
      </c>
      <c r="G25" t="s">
        <v>3954</v>
      </c>
      <c r="H25" t="s">
        <v>4403</v>
      </c>
    </row>
    <row r="26">
      <c r="A26" s="5" t="s">
        <v>4333</v>
      </c>
      <c r="B26" t="s">
        <v>4335</v>
      </c>
      <c r="C26" t="s">
        <v>3979</v>
      </c>
      <c r="D26" t="s">
        <v>1206</v>
      </c>
      <c r="E26" t="s">
        <v>3980</v>
      </c>
      <c r="F26" t="s">
        <v>2872</v>
      </c>
      <c r="G26" t="s">
        <v>3981</v>
      </c>
      <c r="H26" t="s">
        <v>1377</v>
      </c>
    </row>
    <row r="27">
      <c r="A27" s="5" t="s">
        <v>493</v>
      </c>
      <c r="B27" t="s">
        <v>493</v>
      </c>
      <c r="C27" t="s">
        <v>4237</v>
      </c>
      <c r="D27" t="s">
        <v>440</v>
      </c>
      <c r="E27" t="s">
        <v>4238</v>
      </c>
      <c r="F27" t="s">
        <v>440</v>
      </c>
      <c r="G27" t="s">
        <v>4240</v>
      </c>
      <c r="H27" t="s">
        <v>440</v>
      </c>
    </row>
    <row r="29">
      <c r="A29" t="s">
        <v>371</v>
      </c>
    </row>
    <row r="30">
      <c r="A30" t="s">
        <v>2958</v>
      </c>
    </row>
    <row r="31">
      <c r="A31" t="s">
        <v>2959</v>
      </c>
    </row>
    <row r="32">
      <c r="A32" t="s">
        <v>2960</v>
      </c>
    </row>
    <row r="33">
      <c r="A33" t="s">
        <v>3955</v>
      </c>
    </row>
    <row r="34">
      <c r="A34" t="s">
        <v>354</v>
      </c>
    </row>
    <row r="35">
      <c r="A35" t="s">
        <v>376</v>
      </c>
    </row>
    <row r="36">
      <c r="A36" t="s">
        <v>4340</v>
      </c>
    </row>
    <row r="37">
      <c r="A37" t="s">
        <v>4341</v>
      </c>
    </row>
    <row r="38">
      <c r="A38" t="s">
        <v>4342</v>
      </c>
    </row>
    <row r="39">
      <c r="A39" t="s">
        <v>4343</v>
      </c>
    </row>
    <row r="40">
      <c r="A40" t="s">
        <v>4344</v>
      </c>
    </row>
    <row r="41">
      <c r="A41" t="s">
        <v>4345</v>
      </c>
    </row>
    <row r="42">
      <c r="A42" t="s">
        <v>4346</v>
      </c>
    </row>
    <row r="43">
      <c r="A43" t="s">
        <v>4347</v>
      </c>
    </row>
    <row r="44">
      <c r="A44" t="s">
        <v>4348</v>
      </c>
    </row>
    <row r="45">
      <c r="A45" t="s">
        <v>4349</v>
      </c>
    </row>
  </sheetData>
  <mergeCells count="15">
    <mergeCell ref="A3:B3"/>
    <mergeCell ref="E3:F3"/>
    <mergeCell ref="G3:H3"/>
    <mergeCell ref="C3:D3"/>
    <mergeCell ref="A10:A11"/>
    <mergeCell ref="A25:A26"/>
    <mergeCell ref="A12:A13"/>
    <mergeCell ref="A5:A7"/>
    <mergeCell ref="A23:A24"/>
    <mergeCell ref="A8:A9"/>
    <mergeCell ref="A21:A22"/>
    <mergeCell ref="A14:A15"/>
    <mergeCell ref="A16:A18"/>
    <mergeCell ref="A27:A27"/>
    <mergeCell ref="A19:A20"/>
  </mergeCells>
  <pageMargins left="0.7" right="0.7" top="0.75" bottom="0.75" header="0.3" footer="0.3"/>
  <pageSetup paperSize="9" orientation="portrait" horizontalDpi="300" verticalDpi="300"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4.71" hidden="0" customWidth="1"/>
    <col min="2" max="2" width="34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</cols>
  <sheetData>
    <row r="1">
      <c r="A1" s="4" t="s">
        <v>201</v>
      </c>
    </row>
    <row r="2">
      <c r="A2" s="3" t="str">
        <f>=HYPERLINK("#'INDEX'!A1", "Back to INDEX")</f>
      </c>
    </row>
    <row r="3">
      <c r="A3" s="2" t="s">
        <v>354</v>
      </c>
      <c r="B3" s="2" t="s">
        <v>354</v>
      </c>
      <c r="C3" s="2" t="s">
        <v>2987</v>
      </c>
      <c r="D3" s="2" t="s">
        <v>2987</v>
      </c>
      <c r="E3" s="2" t="s">
        <v>2988</v>
      </c>
      <c r="F3" s="2" t="s">
        <v>2988</v>
      </c>
      <c r="G3" s="2" t="s">
        <v>3796</v>
      </c>
      <c r="H3" s="2" t="s">
        <v>3796</v>
      </c>
    </row>
    <row r="4">
      <c r="A4" s="6" t="s">
        <v>354</v>
      </c>
      <c r="B4" s="6" t="s">
        <v>354</v>
      </c>
      <c r="C4" s="6" t="s">
        <v>3797</v>
      </c>
      <c r="D4" s="6" t="s">
        <v>3798</v>
      </c>
      <c r="E4" s="6" t="s">
        <v>3797</v>
      </c>
      <c r="F4" s="6" t="s">
        <v>3798</v>
      </c>
      <c r="G4" s="6" t="s">
        <v>3797</v>
      </c>
      <c r="H4" s="6" t="s">
        <v>3798</v>
      </c>
    </row>
    <row r="5">
      <c r="A5" s="5" t="s">
        <v>5</v>
      </c>
      <c r="B5" t="s">
        <v>2964</v>
      </c>
      <c r="C5" t="s">
        <v>3526</v>
      </c>
      <c r="D5" t="s">
        <v>1113</v>
      </c>
      <c r="E5" t="s">
        <v>3526</v>
      </c>
      <c r="F5" t="s">
        <v>1113</v>
      </c>
      <c r="G5" t="s">
        <v>3526</v>
      </c>
      <c r="H5" t="s">
        <v>1113</v>
      </c>
    </row>
    <row r="6">
      <c r="A6" s="5" t="s">
        <v>5</v>
      </c>
      <c r="B6" t="s">
        <v>4242</v>
      </c>
      <c r="C6" t="s">
        <v>4243</v>
      </c>
      <c r="D6" t="s">
        <v>440</v>
      </c>
      <c r="E6" t="s">
        <v>4244</v>
      </c>
      <c r="F6" t="s">
        <v>440</v>
      </c>
      <c r="G6" t="s">
        <v>4245</v>
      </c>
      <c r="H6" t="s">
        <v>440</v>
      </c>
    </row>
    <row r="7">
      <c r="A7" s="5" t="s">
        <v>5</v>
      </c>
      <c r="B7" t="s">
        <v>4247</v>
      </c>
      <c r="C7" t="s">
        <v>3526</v>
      </c>
      <c r="D7" t="s">
        <v>1113</v>
      </c>
      <c r="E7" t="s">
        <v>3526</v>
      </c>
      <c r="F7" t="s">
        <v>1113</v>
      </c>
      <c r="G7" t="s">
        <v>3526</v>
      </c>
      <c r="H7" t="s">
        <v>1113</v>
      </c>
    </row>
    <row r="8">
      <c r="A8" s="5" t="s">
        <v>4251</v>
      </c>
      <c r="B8" t="s">
        <v>4252</v>
      </c>
      <c r="C8" t="s">
        <v>4404</v>
      </c>
      <c r="D8" t="s">
        <v>4405</v>
      </c>
      <c r="E8" t="s">
        <v>4406</v>
      </c>
      <c r="F8" t="s">
        <v>1413</v>
      </c>
      <c r="G8" t="s">
        <v>4407</v>
      </c>
      <c r="H8" t="s">
        <v>1396</v>
      </c>
    </row>
    <row r="9">
      <c r="A9" s="5" t="s">
        <v>4251</v>
      </c>
      <c r="B9" t="s">
        <v>4257</v>
      </c>
      <c r="C9" t="s">
        <v>4408</v>
      </c>
      <c r="D9" t="s">
        <v>4409</v>
      </c>
      <c r="E9" t="s">
        <v>4410</v>
      </c>
      <c r="F9" t="s">
        <v>4411</v>
      </c>
      <c r="G9" t="s">
        <v>4412</v>
      </c>
      <c r="H9" t="s">
        <v>4413</v>
      </c>
    </row>
    <row r="10">
      <c r="A10" s="5" t="s">
        <v>4262</v>
      </c>
      <c r="B10" t="s">
        <v>4263</v>
      </c>
      <c r="C10" t="s">
        <v>4414</v>
      </c>
      <c r="D10" t="s">
        <v>1169</v>
      </c>
      <c r="E10" t="s">
        <v>4415</v>
      </c>
      <c r="F10" t="s">
        <v>1422</v>
      </c>
      <c r="G10" t="s">
        <v>4416</v>
      </c>
      <c r="H10" t="s">
        <v>1311</v>
      </c>
    </row>
    <row r="11">
      <c r="A11" s="5" t="s">
        <v>4262</v>
      </c>
      <c r="B11" t="s">
        <v>4268</v>
      </c>
      <c r="C11" t="s">
        <v>4417</v>
      </c>
      <c r="D11" t="s">
        <v>1110</v>
      </c>
      <c r="E11" t="s">
        <v>4418</v>
      </c>
      <c r="F11" t="s">
        <v>4419</v>
      </c>
      <c r="G11" t="s">
        <v>4420</v>
      </c>
      <c r="H11" t="s">
        <v>2904</v>
      </c>
    </row>
    <row r="12">
      <c r="A12" s="5" t="s">
        <v>4274</v>
      </c>
      <c r="B12" t="s">
        <v>4275</v>
      </c>
      <c r="C12" t="s">
        <v>4421</v>
      </c>
      <c r="D12" t="s">
        <v>1125</v>
      </c>
      <c r="E12" t="s">
        <v>3199</v>
      </c>
      <c r="F12" t="s">
        <v>1125</v>
      </c>
      <c r="G12" t="s">
        <v>4136</v>
      </c>
      <c r="H12" t="s">
        <v>1120</v>
      </c>
    </row>
    <row r="13">
      <c r="A13" s="5" t="s">
        <v>4274</v>
      </c>
      <c r="B13" t="s">
        <v>4279</v>
      </c>
      <c r="C13" t="s">
        <v>4422</v>
      </c>
      <c r="D13" t="s">
        <v>833</v>
      </c>
      <c r="E13" t="s">
        <v>4423</v>
      </c>
      <c r="F13" t="s">
        <v>833</v>
      </c>
      <c r="G13" t="s">
        <v>4424</v>
      </c>
      <c r="H13" t="s">
        <v>995</v>
      </c>
    </row>
    <row r="14">
      <c r="A14" s="5" t="s">
        <v>4283</v>
      </c>
      <c r="B14" t="s">
        <v>4284</v>
      </c>
      <c r="C14" t="s">
        <v>4425</v>
      </c>
      <c r="D14" t="s">
        <v>1319</v>
      </c>
      <c r="E14" t="s">
        <v>4426</v>
      </c>
      <c r="F14" t="s">
        <v>1120</v>
      </c>
      <c r="G14" t="s">
        <v>3700</v>
      </c>
      <c r="H14" t="s">
        <v>1125</v>
      </c>
    </row>
    <row r="15">
      <c r="A15" s="5" t="s">
        <v>4283</v>
      </c>
      <c r="B15" t="s">
        <v>4287</v>
      </c>
      <c r="C15" t="s">
        <v>4427</v>
      </c>
      <c r="D15" t="s">
        <v>447</v>
      </c>
      <c r="E15" t="s">
        <v>4428</v>
      </c>
      <c r="F15" t="s">
        <v>995</v>
      </c>
      <c r="G15" t="s">
        <v>4429</v>
      </c>
      <c r="H15" t="s">
        <v>833</v>
      </c>
    </row>
    <row r="16">
      <c r="A16" s="5" t="s">
        <v>4291</v>
      </c>
      <c r="B16" t="s">
        <v>4292</v>
      </c>
      <c r="C16" t="s">
        <v>4430</v>
      </c>
      <c r="D16" t="s">
        <v>4431</v>
      </c>
      <c r="E16" t="s">
        <v>4432</v>
      </c>
      <c r="F16" t="s">
        <v>781</v>
      </c>
      <c r="G16" t="s">
        <v>4433</v>
      </c>
      <c r="H16" t="s">
        <v>4434</v>
      </c>
    </row>
    <row r="17">
      <c r="A17" s="5" t="s">
        <v>4291</v>
      </c>
      <c r="B17" t="s">
        <v>4297</v>
      </c>
      <c r="C17" t="s">
        <v>4435</v>
      </c>
      <c r="D17" t="s">
        <v>1449</v>
      </c>
      <c r="E17" t="s">
        <v>4436</v>
      </c>
      <c r="F17" t="s">
        <v>1452</v>
      </c>
      <c r="G17" t="s">
        <v>4437</v>
      </c>
      <c r="H17" t="s">
        <v>1372</v>
      </c>
    </row>
    <row r="18">
      <c r="A18" s="5" t="s">
        <v>4291</v>
      </c>
      <c r="B18" t="s">
        <v>4301</v>
      </c>
      <c r="C18" t="s">
        <v>4438</v>
      </c>
      <c r="D18" t="s">
        <v>1519</v>
      </c>
      <c r="E18" t="s">
        <v>4439</v>
      </c>
      <c r="F18" t="s">
        <v>1291</v>
      </c>
      <c r="G18" t="s">
        <v>4440</v>
      </c>
      <c r="H18" t="s">
        <v>1377</v>
      </c>
    </row>
    <row r="19">
      <c r="A19" s="5" t="s">
        <v>4305</v>
      </c>
      <c r="B19" t="s">
        <v>4306</v>
      </c>
      <c r="C19" t="s">
        <v>4441</v>
      </c>
      <c r="D19" t="s">
        <v>4442</v>
      </c>
      <c r="E19" t="s">
        <v>4443</v>
      </c>
      <c r="F19" t="s">
        <v>4444</v>
      </c>
      <c r="G19" t="s">
        <v>4445</v>
      </c>
      <c r="H19" t="s">
        <v>4446</v>
      </c>
    </row>
    <row r="20">
      <c r="A20" s="5" t="s">
        <v>4305</v>
      </c>
      <c r="B20" t="s">
        <v>4311</v>
      </c>
      <c r="C20" t="s">
        <v>4447</v>
      </c>
      <c r="D20" t="s">
        <v>4448</v>
      </c>
      <c r="E20" t="s">
        <v>4449</v>
      </c>
      <c r="F20" t="s">
        <v>2859</v>
      </c>
      <c r="G20" t="s">
        <v>4450</v>
      </c>
      <c r="H20" t="s">
        <v>4451</v>
      </c>
    </row>
    <row r="21">
      <c r="A21" s="5" t="s">
        <v>4315</v>
      </c>
      <c r="B21" t="s">
        <v>4316</v>
      </c>
      <c r="C21" t="s">
        <v>4452</v>
      </c>
      <c r="D21" t="s">
        <v>957</v>
      </c>
      <c r="E21" t="s">
        <v>4453</v>
      </c>
      <c r="F21" t="s">
        <v>763</v>
      </c>
      <c r="G21" t="s">
        <v>4454</v>
      </c>
      <c r="H21" t="s">
        <v>611</v>
      </c>
    </row>
    <row r="22">
      <c r="A22" s="5" t="s">
        <v>4315</v>
      </c>
      <c r="B22" t="s">
        <v>1492</v>
      </c>
      <c r="C22" t="s">
        <v>4455</v>
      </c>
      <c r="D22" t="s">
        <v>1393</v>
      </c>
      <c r="E22" t="s">
        <v>4456</v>
      </c>
      <c r="F22" t="s">
        <v>1301</v>
      </c>
      <c r="G22" t="s">
        <v>4457</v>
      </c>
      <c r="H22" t="s">
        <v>1229</v>
      </c>
    </row>
    <row r="23">
      <c r="A23" s="5" t="s">
        <v>4324</v>
      </c>
      <c r="B23" t="s">
        <v>4325</v>
      </c>
      <c r="C23" t="s">
        <v>3816</v>
      </c>
      <c r="D23" t="s">
        <v>686</v>
      </c>
      <c r="E23" t="s">
        <v>4458</v>
      </c>
      <c r="F23" t="s">
        <v>814</v>
      </c>
      <c r="G23" t="s">
        <v>4459</v>
      </c>
      <c r="H23" t="s">
        <v>618</v>
      </c>
    </row>
    <row r="24">
      <c r="A24" s="5" t="s">
        <v>4324</v>
      </c>
      <c r="B24" t="s">
        <v>4329</v>
      </c>
      <c r="C24" t="s">
        <v>4460</v>
      </c>
      <c r="D24" t="s">
        <v>534</v>
      </c>
      <c r="E24" t="s">
        <v>4461</v>
      </c>
      <c r="F24" t="s">
        <v>400</v>
      </c>
      <c r="G24" t="s">
        <v>4462</v>
      </c>
      <c r="H24" t="s">
        <v>535</v>
      </c>
    </row>
    <row r="25">
      <c r="A25" s="5" t="s">
        <v>4333</v>
      </c>
      <c r="B25" t="s">
        <v>4334</v>
      </c>
      <c r="C25" t="s">
        <v>4021</v>
      </c>
      <c r="D25" t="s">
        <v>956</v>
      </c>
      <c r="E25" t="s">
        <v>4022</v>
      </c>
      <c r="F25" t="s">
        <v>4463</v>
      </c>
      <c r="G25" t="s">
        <v>4023</v>
      </c>
      <c r="H25" t="s">
        <v>4464</v>
      </c>
    </row>
    <row r="26">
      <c r="A26" s="5" t="s">
        <v>4333</v>
      </c>
      <c r="B26" t="s">
        <v>4335</v>
      </c>
      <c r="C26" t="s">
        <v>4055</v>
      </c>
      <c r="D26" t="s">
        <v>1279</v>
      </c>
      <c r="E26" t="s">
        <v>4056</v>
      </c>
      <c r="F26" t="s">
        <v>4465</v>
      </c>
      <c r="G26" t="s">
        <v>4057</v>
      </c>
      <c r="H26" t="s">
        <v>2876</v>
      </c>
    </row>
    <row r="27">
      <c r="A27" s="5" t="s">
        <v>493</v>
      </c>
      <c r="B27" t="s">
        <v>493</v>
      </c>
      <c r="C27" t="s">
        <v>4243</v>
      </c>
      <c r="D27" t="s">
        <v>440</v>
      </c>
      <c r="E27" t="s">
        <v>4244</v>
      </c>
      <c r="F27" t="s">
        <v>440</v>
      </c>
      <c r="G27" t="s">
        <v>4245</v>
      </c>
      <c r="H27" t="s">
        <v>440</v>
      </c>
    </row>
    <row r="29">
      <c r="A29" t="s">
        <v>371</v>
      </c>
    </row>
    <row r="30">
      <c r="A30" t="s">
        <v>2958</v>
      </c>
    </row>
    <row r="31">
      <c r="A31" t="s">
        <v>2959</v>
      </c>
    </row>
    <row r="32">
      <c r="A32" t="s">
        <v>2960</v>
      </c>
    </row>
    <row r="33">
      <c r="A33" t="s">
        <v>4024</v>
      </c>
    </row>
    <row r="34">
      <c r="A34" t="s">
        <v>354</v>
      </c>
    </row>
    <row r="35">
      <c r="A35" t="s">
        <v>376</v>
      </c>
    </row>
    <row r="36">
      <c r="A36" t="s">
        <v>4340</v>
      </c>
    </row>
    <row r="37">
      <c r="A37" t="s">
        <v>4341</v>
      </c>
    </row>
    <row r="38">
      <c r="A38" t="s">
        <v>4342</v>
      </c>
    </row>
    <row r="39">
      <c r="A39" t="s">
        <v>4343</v>
      </c>
    </row>
    <row r="40">
      <c r="A40" t="s">
        <v>4344</v>
      </c>
    </row>
    <row r="41">
      <c r="A41" t="s">
        <v>4345</v>
      </c>
    </row>
    <row r="42">
      <c r="A42" t="s">
        <v>4346</v>
      </c>
    </row>
    <row r="43">
      <c r="A43" t="s">
        <v>4347</v>
      </c>
    </row>
    <row r="44">
      <c r="A44" t="s">
        <v>4348</v>
      </c>
    </row>
    <row r="45">
      <c r="A45" t="s">
        <v>4349</v>
      </c>
    </row>
  </sheetData>
  <mergeCells count="15">
    <mergeCell ref="A3:B3"/>
    <mergeCell ref="E3:F3"/>
    <mergeCell ref="G3:H3"/>
    <mergeCell ref="C3:D3"/>
    <mergeCell ref="A10:A11"/>
    <mergeCell ref="A25:A26"/>
    <mergeCell ref="A12:A13"/>
    <mergeCell ref="A5:A7"/>
    <mergeCell ref="A23:A24"/>
    <mergeCell ref="A8:A9"/>
    <mergeCell ref="A21:A22"/>
    <mergeCell ref="A14:A15"/>
    <mergeCell ref="A16:A18"/>
    <mergeCell ref="A27:A27"/>
    <mergeCell ref="A19:A20"/>
  </mergeCells>
  <pageMargins left="0.7" right="0.7" top="0.75" bottom="0.75" header="0.3" footer="0.3"/>
  <pageSetup paperSize="9" orientation="portrait" horizontalDpi="300" verticalDpi="300"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34.71" hidden="0" customWidth="1"/>
    <col min="2" max="2" width="34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</cols>
  <sheetData>
    <row r="1">
      <c r="A1" s="4" t="s">
        <v>203</v>
      </c>
    </row>
    <row r="2">
      <c r="A2" s="3" t="str">
        <f>=HYPERLINK("#'INDEX'!A1", "Back to INDEX")</f>
      </c>
    </row>
    <row r="3">
      <c r="A3" s="2" t="s">
        <v>354</v>
      </c>
      <c r="B3" s="2" t="s">
        <v>354</v>
      </c>
      <c r="C3" s="2" t="s">
        <v>2987</v>
      </c>
      <c r="D3" s="2" t="s">
        <v>2987</v>
      </c>
      <c r="E3" s="2" t="s">
        <v>2988</v>
      </c>
      <c r="F3" s="2" t="s">
        <v>2988</v>
      </c>
      <c r="G3" s="2" t="s">
        <v>3796</v>
      </c>
      <c r="H3" s="2" t="s">
        <v>3796</v>
      </c>
    </row>
    <row r="4">
      <c r="A4" s="6" t="s">
        <v>354</v>
      </c>
      <c r="B4" s="6" t="s">
        <v>354</v>
      </c>
      <c r="C4" s="6" t="s">
        <v>3797</v>
      </c>
      <c r="D4" s="6" t="s">
        <v>3798</v>
      </c>
      <c r="E4" s="6" t="s">
        <v>3797</v>
      </c>
      <c r="F4" s="6" t="s">
        <v>3798</v>
      </c>
      <c r="G4" s="6" t="s">
        <v>3797</v>
      </c>
      <c r="H4" s="6" t="s">
        <v>3798</v>
      </c>
    </row>
    <row r="5">
      <c r="A5" s="5" t="s">
        <v>5</v>
      </c>
      <c r="B5" t="s">
        <v>2964</v>
      </c>
      <c r="C5" t="s">
        <v>3526</v>
      </c>
      <c r="D5" t="s">
        <v>1113</v>
      </c>
      <c r="E5" t="s">
        <v>3526</v>
      </c>
      <c r="F5" t="s">
        <v>1113</v>
      </c>
      <c r="G5" t="s">
        <v>3526</v>
      </c>
      <c r="H5" t="s">
        <v>1113</v>
      </c>
    </row>
    <row r="6">
      <c r="A6" s="5" t="s">
        <v>5</v>
      </c>
      <c r="B6" t="s">
        <v>4242</v>
      </c>
      <c r="C6" t="s">
        <v>3526</v>
      </c>
      <c r="D6" t="s">
        <v>1113</v>
      </c>
      <c r="E6" t="s">
        <v>3526</v>
      </c>
      <c r="F6" t="s">
        <v>1113</v>
      </c>
      <c r="G6" t="s">
        <v>3526</v>
      </c>
      <c r="H6" t="s">
        <v>1113</v>
      </c>
    </row>
    <row r="7">
      <c r="A7" s="5" t="s">
        <v>5</v>
      </c>
      <c r="B7" t="s">
        <v>4247</v>
      </c>
      <c r="C7" t="s">
        <v>4248</v>
      </c>
      <c r="D7" t="s">
        <v>440</v>
      </c>
      <c r="E7" t="s">
        <v>4249</v>
      </c>
      <c r="F7" t="s">
        <v>440</v>
      </c>
      <c r="G7" t="s">
        <v>4250</v>
      </c>
      <c r="H7" t="s">
        <v>440</v>
      </c>
    </row>
    <row r="8">
      <c r="A8" s="5" t="s">
        <v>4251</v>
      </c>
      <c r="B8" t="s">
        <v>4252</v>
      </c>
      <c r="C8" t="s">
        <v>4466</v>
      </c>
      <c r="D8" t="s">
        <v>1204</v>
      </c>
      <c r="E8" t="s">
        <v>4467</v>
      </c>
      <c r="F8" t="s">
        <v>1204</v>
      </c>
      <c r="G8" t="s">
        <v>4468</v>
      </c>
      <c r="H8" t="s">
        <v>1490</v>
      </c>
    </row>
    <row r="9">
      <c r="A9" s="5" t="s">
        <v>4251</v>
      </c>
      <c r="B9" t="s">
        <v>4257</v>
      </c>
      <c r="C9" t="s">
        <v>4469</v>
      </c>
      <c r="D9" t="s">
        <v>4470</v>
      </c>
      <c r="E9" t="s">
        <v>4471</v>
      </c>
      <c r="F9" t="s">
        <v>4470</v>
      </c>
      <c r="G9" t="s">
        <v>4472</v>
      </c>
      <c r="H9" t="s">
        <v>4473</v>
      </c>
    </row>
    <row r="10">
      <c r="A10" s="5" t="s">
        <v>4262</v>
      </c>
      <c r="B10" t="s">
        <v>4263</v>
      </c>
      <c r="C10" t="s">
        <v>3148</v>
      </c>
      <c r="D10" t="s">
        <v>1155</v>
      </c>
      <c r="E10" t="s">
        <v>4474</v>
      </c>
      <c r="F10" t="s">
        <v>1133</v>
      </c>
      <c r="G10" t="s">
        <v>3190</v>
      </c>
      <c r="H10" t="s">
        <v>1022</v>
      </c>
    </row>
    <row r="11">
      <c r="A11" s="5" t="s">
        <v>4262</v>
      </c>
      <c r="B11" t="s">
        <v>4268</v>
      </c>
      <c r="C11" t="s">
        <v>4475</v>
      </c>
      <c r="D11" t="s">
        <v>472</v>
      </c>
      <c r="E11" t="s">
        <v>4476</v>
      </c>
      <c r="F11" t="s">
        <v>885</v>
      </c>
      <c r="G11" t="s">
        <v>4477</v>
      </c>
      <c r="H11" t="s">
        <v>718</v>
      </c>
    </row>
    <row r="12">
      <c r="A12" s="5" t="s">
        <v>4274</v>
      </c>
      <c r="B12" t="s">
        <v>4275</v>
      </c>
      <c r="C12" t="s">
        <v>3158</v>
      </c>
      <c r="D12" t="s">
        <v>1496</v>
      </c>
      <c r="E12" t="s">
        <v>3158</v>
      </c>
      <c r="F12" t="s">
        <v>1505</v>
      </c>
      <c r="G12" t="s">
        <v>3212</v>
      </c>
      <c r="H12" t="s">
        <v>1505</v>
      </c>
    </row>
    <row r="13">
      <c r="A13" s="5" t="s">
        <v>4274</v>
      </c>
      <c r="B13" t="s">
        <v>4279</v>
      </c>
      <c r="C13" t="s">
        <v>4478</v>
      </c>
      <c r="D13" t="s">
        <v>4479</v>
      </c>
      <c r="E13" t="s">
        <v>4480</v>
      </c>
      <c r="F13" t="s">
        <v>4481</v>
      </c>
      <c r="G13" t="s">
        <v>4482</v>
      </c>
      <c r="H13" t="s">
        <v>4481</v>
      </c>
    </row>
    <row r="14">
      <c r="A14" s="5" t="s">
        <v>4283</v>
      </c>
      <c r="B14" t="s">
        <v>4284</v>
      </c>
      <c r="C14" t="s">
        <v>1055</v>
      </c>
      <c r="D14" t="s">
        <v>1117</v>
      </c>
      <c r="E14" t="s">
        <v>1041</v>
      </c>
      <c r="F14" t="s">
        <v>1117</v>
      </c>
      <c r="G14" t="s">
        <v>3220</v>
      </c>
      <c r="H14" t="s">
        <v>1117</v>
      </c>
    </row>
    <row r="15">
      <c r="A15" s="5" t="s">
        <v>4283</v>
      </c>
      <c r="B15" t="s">
        <v>4287</v>
      </c>
      <c r="C15" t="s">
        <v>4483</v>
      </c>
      <c r="D15" t="s">
        <v>4484</v>
      </c>
      <c r="E15" t="s">
        <v>4485</v>
      </c>
      <c r="F15" t="s">
        <v>4484</v>
      </c>
      <c r="G15" t="s">
        <v>4486</v>
      </c>
      <c r="H15" t="s">
        <v>4484</v>
      </c>
    </row>
    <row r="16">
      <c r="A16" s="5" t="s">
        <v>4291</v>
      </c>
      <c r="B16" t="s">
        <v>4292</v>
      </c>
      <c r="C16" t="s">
        <v>4487</v>
      </c>
      <c r="D16" t="s">
        <v>474</v>
      </c>
      <c r="E16" t="s">
        <v>4488</v>
      </c>
      <c r="F16" t="s">
        <v>480</v>
      </c>
      <c r="G16" t="s">
        <v>3848</v>
      </c>
      <c r="H16" t="s">
        <v>643</v>
      </c>
    </row>
    <row r="17">
      <c r="A17" s="5" t="s">
        <v>4291</v>
      </c>
      <c r="B17" t="s">
        <v>4297</v>
      </c>
      <c r="C17" t="s">
        <v>4197</v>
      </c>
      <c r="D17" t="s">
        <v>1108</v>
      </c>
      <c r="E17" t="s">
        <v>3529</v>
      </c>
      <c r="F17" t="s">
        <v>814</v>
      </c>
      <c r="G17" t="s">
        <v>3354</v>
      </c>
      <c r="H17" t="s">
        <v>662</v>
      </c>
    </row>
    <row r="18">
      <c r="A18" s="5" t="s">
        <v>4291</v>
      </c>
      <c r="B18" t="s">
        <v>4301</v>
      </c>
      <c r="C18" t="s">
        <v>2973</v>
      </c>
      <c r="D18" t="s">
        <v>1059</v>
      </c>
      <c r="E18" t="s">
        <v>2969</v>
      </c>
      <c r="F18" t="s">
        <v>1059</v>
      </c>
      <c r="G18" t="s">
        <v>1044</v>
      </c>
      <c r="H18" t="s">
        <v>1197</v>
      </c>
    </row>
    <row r="19">
      <c r="A19" s="5" t="s">
        <v>4305</v>
      </c>
      <c r="B19" t="s">
        <v>4306</v>
      </c>
      <c r="C19" t="s">
        <v>4489</v>
      </c>
      <c r="D19" t="s">
        <v>2904</v>
      </c>
      <c r="E19" t="s">
        <v>4490</v>
      </c>
      <c r="F19" t="s">
        <v>4491</v>
      </c>
      <c r="G19" t="s">
        <v>4492</v>
      </c>
      <c r="H19" t="s">
        <v>1324</v>
      </c>
    </row>
    <row r="20">
      <c r="A20" s="5" t="s">
        <v>4305</v>
      </c>
      <c r="B20" t="s">
        <v>4311</v>
      </c>
      <c r="C20" t="s">
        <v>4493</v>
      </c>
      <c r="D20" t="s">
        <v>1311</v>
      </c>
      <c r="E20" t="s">
        <v>4494</v>
      </c>
      <c r="F20" t="s">
        <v>1102</v>
      </c>
      <c r="G20" t="s">
        <v>4495</v>
      </c>
      <c r="H20" t="s">
        <v>4496</v>
      </c>
    </row>
    <row r="21">
      <c r="A21" s="5" t="s">
        <v>4315</v>
      </c>
      <c r="B21" t="s">
        <v>4316</v>
      </c>
      <c r="C21" t="s">
        <v>4497</v>
      </c>
      <c r="D21" t="s">
        <v>4498</v>
      </c>
      <c r="E21" t="s">
        <v>4499</v>
      </c>
      <c r="F21" t="s">
        <v>361</v>
      </c>
      <c r="G21" t="s">
        <v>3948</v>
      </c>
      <c r="H21" t="s">
        <v>932</v>
      </c>
    </row>
    <row r="22">
      <c r="A22" s="5" t="s">
        <v>4315</v>
      </c>
      <c r="B22" t="s">
        <v>1492</v>
      </c>
      <c r="C22" t="s">
        <v>4500</v>
      </c>
      <c r="D22" t="s">
        <v>4501</v>
      </c>
      <c r="E22" t="s">
        <v>4502</v>
      </c>
      <c r="F22" t="s">
        <v>1330</v>
      </c>
      <c r="G22" t="s">
        <v>4503</v>
      </c>
      <c r="H22" t="s">
        <v>4504</v>
      </c>
    </row>
    <row r="23">
      <c r="A23" s="5" t="s">
        <v>4324</v>
      </c>
      <c r="B23" t="s">
        <v>4325</v>
      </c>
      <c r="C23" t="s">
        <v>3822</v>
      </c>
      <c r="D23" t="s">
        <v>893</v>
      </c>
      <c r="E23" t="s">
        <v>3463</v>
      </c>
      <c r="F23" t="s">
        <v>620</v>
      </c>
      <c r="G23" t="s">
        <v>4178</v>
      </c>
      <c r="H23" t="s">
        <v>814</v>
      </c>
    </row>
    <row r="24">
      <c r="A24" s="5" t="s">
        <v>4324</v>
      </c>
      <c r="B24" t="s">
        <v>4329</v>
      </c>
      <c r="C24" t="s">
        <v>4505</v>
      </c>
      <c r="D24" t="s">
        <v>398</v>
      </c>
      <c r="E24" t="s">
        <v>4506</v>
      </c>
      <c r="F24" t="s">
        <v>595</v>
      </c>
      <c r="G24" t="s">
        <v>4507</v>
      </c>
      <c r="H24" t="s">
        <v>400</v>
      </c>
    </row>
    <row r="25">
      <c r="A25" s="5" t="s">
        <v>4333</v>
      </c>
      <c r="B25" t="s">
        <v>4334</v>
      </c>
      <c r="C25" t="s">
        <v>4070</v>
      </c>
      <c r="D25" t="s">
        <v>1091</v>
      </c>
      <c r="E25" t="s">
        <v>4071</v>
      </c>
      <c r="F25" t="s">
        <v>4413</v>
      </c>
      <c r="G25" t="s">
        <v>4072</v>
      </c>
      <c r="H25" t="s">
        <v>947</v>
      </c>
    </row>
    <row r="26">
      <c r="A26" s="5" t="s">
        <v>4333</v>
      </c>
      <c r="B26" t="s">
        <v>4335</v>
      </c>
      <c r="C26" t="s">
        <v>4078</v>
      </c>
      <c r="D26" t="s">
        <v>4508</v>
      </c>
      <c r="E26" t="s">
        <v>4079</v>
      </c>
      <c r="F26" t="s">
        <v>1396</v>
      </c>
      <c r="G26" t="s">
        <v>4080</v>
      </c>
      <c r="H26" t="s">
        <v>4509</v>
      </c>
    </row>
    <row r="27">
      <c r="A27" s="5" t="s">
        <v>493</v>
      </c>
      <c r="B27" t="s">
        <v>493</v>
      </c>
      <c r="C27" t="s">
        <v>4248</v>
      </c>
      <c r="D27" t="s">
        <v>440</v>
      </c>
      <c r="E27" t="s">
        <v>4249</v>
      </c>
      <c r="F27" t="s">
        <v>440</v>
      </c>
      <c r="G27" t="s">
        <v>4250</v>
      </c>
      <c r="H27" t="s">
        <v>440</v>
      </c>
    </row>
    <row r="29">
      <c r="A29" t="s">
        <v>371</v>
      </c>
    </row>
    <row r="30">
      <c r="A30" t="s">
        <v>2958</v>
      </c>
    </row>
    <row r="31">
      <c r="A31" t="s">
        <v>2959</v>
      </c>
    </row>
    <row r="32">
      <c r="A32" t="s">
        <v>2960</v>
      </c>
    </row>
    <row r="33">
      <c r="A33" t="s">
        <v>4073</v>
      </c>
    </row>
    <row r="34">
      <c r="A34" t="s">
        <v>354</v>
      </c>
    </row>
    <row r="35">
      <c r="A35" t="s">
        <v>376</v>
      </c>
    </row>
    <row r="36">
      <c r="A36" t="s">
        <v>4340</v>
      </c>
    </row>
    <row r="37">
      <c r="A37" t="s">
        <v>4341</v>
      </c>
    </row>
    <row r="38">
      <c r="A38" t="s">
        <v>4342</v>
      </c>
    </row>
    <row r="39">
      <c r="A39" t="s">
        <v>4343</v>
      </c>
    </row>
    <row r="40">
      <c r="A40" t="s">
        <v>4344</v>
      </c>
    </row>
    <row r="41">
      <c r="A41" t="s">
        <v>4345</v>
      </c>
    </row>
    <row r="42">
      <c r="A42" t="s">
        <v>4346</v>
      </c>
    </row>
    <row r="43">
      <c r="A43" t="s">
        <v>4347</v>
      </c>
    </row>
    <row r="44">
      <c r="A44" t="s">
        <v>4348</v>
      </c>
    </row>
    <row r="45">
      <c r="A45" t="s">
        <v>4349</v>
      </c>
    </row>
  </sheetData>
  <mergeCells count="15">
    <mergeCell ref="A3:B3"/>
    <mergeCell ref="E3:F3"/>
    <mergeCell ref="G3:H3"/>
    <mergeCell ref="C3:D3"/>
    <mergeCell ref="A10:A11"/>
    <mergeCell ref="A25:A26"/>
    <mergeCell ref="A12:A13"/>
    <mergeCell ref="A5:A7"/>
    <mergeCell ref="A23:A24"/>
    <mergeCell ref="A8:A9"/>
    <mergeCell ref="A21:A22"/>
    <mergeCell ref="A14:A15"/>
    <mergeCell ref="A16:A18"/>
    <mergeCell ref="A27:A27"/>
    <mergeCell ref="A19:A20"/>
  </mergeCells>
  <pageMargins left="0.7" right="0.7" top="0.75" bottom="0.75" header="0.3" footer="0.3"/>
  <pageSetup paperSize="9" orientation="portrait" horizontalDpi="300" verticalDpi="300"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38.71" hidden="0" customWidth="1"/>
    <col min="3" max="3" width="20.71" hidden="0" customWidth="1"/>
  </cols>
  <sheetData>
    <row r="1">
      <c r="A1" s="4" t="s">
        <v>206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</row>
    <row r="4">
      <c r="A4" s="2" t="s">
        <v>354</v>
      </c>
      <c r="B4" s="2" t="s">
        <v>354</v>
      </c>
      <c r="C4" s="2" t="s">
        <v>356</v>
      </c>
    </row>
    <row r="5">
      <c r="A5" s="5" t="s">
        <v>354</v>
      </c>
      <c r="B5" t="s">
        <v>1527</v>
      </c>
      <c r="C5" t="s">
        <v>1529</v>
      </c>
    </row>
    <row r="6">
      <c r="A6" s="5" t="s">
        <v>354</v>
      </c>
      <c r="B6" t="s">
        <v>1532</v>
      </c>
      <c r="C6" t="s">
        <v>395</v>
      </c>
    </row>
    <row r="7">
      <c r="A7" s="5" t="s">
        <v>354</v>
      </c>
      <c r="B7" t="s">
        <v>1533</v>
      </c>
      <c r="C7" t="s">
        <v>1535</v>
      </c>
    </row>
    <row r="8">
      <c r="A8" s="5" t="s">
        <v>354</v>
      </c>
      <c r="B8" t="s">
        <v>1538</v>
      </c>
      <c r="C8" t="s">
        <v>1540</v>
      </c>
    </row>
    <row r="9">
      <c r="A9" s="5" t="s">
        <v>354</v>
      </c>
      <c r="B9" t="s">
        <v>1543</v>
      </c>
      <c r="C9" t="s">
        <v>1545</v>
      </c>
    </row>
    <row r="10">
      <c r="A10" s="5" t="s">
        <v>354</v>
      </c>
      <c r="B10" t="s">
        <v>1548</v>
      </c>
      <c r="C10" t="s">
        <v>1550</v>
      </c>
    </row>
    <row r="11">
      <c r="A11" s="5" t="s">
        <v>354</v>
      </c>
      <c r="B11" t="s">
        <v>1553</v>
      </c>
      <c r="C11" t="s">
        <v>1555</v>
      </c>
    </row>
    <row r="12">
      <c r="A12" s="5" t="s">
        <v>354</v>
      </c>
      <c r="B12" t="s">
        <v>1558</v>
      </c>
      <c r="C12" t="s">
        <v>1560</v>
      </c>
    </row>
    <row r="13">
      <c r="A13" s="5" t="s">
        <v>354</v>
      </c>
      <c r="B13" t="s">
        <v>1563</v>
      </c>
      <c r="C13" t="s">
        <v>1565</v>
      </c>
    </row>
    <row r="14">
      <c r="A14" s="5" t="s">
        <v>354</v>
      </c>
      <c r="B14" t="s">
        <v>1568</v>
      </c>
      <c r="C14" t="s">
        <v>1570</v>
      </c>
    </row>
    <row r="15">
      <c r="A15" s="5" t="s">
        <v>354</v>
      </c>
      <c r="B15" t="s">
        <v>1573</v>
      </c>
      <c r="C15" t="s">
        <v>1575</v>
      </c>
    </row>
    <row r="16">
      <c r="A16" s="5" t="s">
        <v>354</v>
      </c>
      <c r="B16" t="s">
        <v>1578</v>
      </c>
      <c r="C16" t="s">
        <v>1580</v>
      </c>
    </row>
    <row r="17">
      <c r="A17" s="5" t="s">
        <v>354</v>
      </c>
      <c r="B17" t="s">
        <v>1583</v>
      </c>
      <c r="C17" t="s">
        <v>1585</v>
      </c>
    </row>
    <row r="18">
      <c r="A18" s="5" t="s">
        <v>354</v>
      </c>
      <c r="B18" t="s">
        <v>1588</v>
      </c>
      <c r="C18" t="s">
        <v>1590</v>
      </c>
    </row>
    <row r="19">
      <c r="A19" s="5" t="s">
        <v>354</v>
      </c>
      <c r="B19" t="s">
        <v>1593</v>
      </c>
      <c r="C19" t="s">
        <v>1594</v>
      </c>
    </row>
    <row r="20">
      <c r="A20" s="5" t="s">
        <v>354</v>
      </c>
      <c r="B20" t="s">
        <v>1597</v>
      </c>
      <c r="C20" t="s">
        <v>1599</v>
      </c>
    </row>
    <row r="21">
      <c r="A21" s="5" t="s">
        <v>354</v>
      </c>
      <c r="B21" t="s">
        <v>1601</v>
      </c>
      <c r="C21" t="s">
        <v>1603</v>
      </c>
    </row>
    <row r="22">
      <c r="A22" s="5" t="s">
        <v>354</v>
      </c>
      <c r="B22" t="s">
        <v>1606</v>
      </c>
      <c r="C22" t="s">
        <v>1608</v>
      </c>
    </row>
    <row r="23">
      <c r="A23" s="5" t="s">
        <v>354</v>
      </c>
      <c r="B23" t="s">
        <v>1611</v>
      </c>
      <c r="C23" t="s">
        <v>1613</v>
      </c>
    </row>
    <row r="24">
      <c r="A24" s="5" t="s">
        <v>354</v>
      </c>
      <c r="B24" t="s">
        <v>1616</v>
      </c>
      <c r="C24" t="s">
        <v>1618</v>
      </c>
    </row>
    <row r="25">
      <c r="A25" s="5" t="s">
        <v>354</v>
      </c>
      <c r="B25" t="s">
        <v>1621</v>
      </c>
      <c r="C25" t="s">
        <v>1623</v>
      </c>
    </row>
    <row r="26">
      <c r="A26" s="5" t="s">
        <v>354</v>
      </c>
      <c r="B26" t="s">
        <v>1626</v>
      </c>
      <c r="C26" t="s">
        <v>1628</v>
      </c>
    </row>
    <row r="27">
      <c r="A27" s="5" t="s">
        <v>354</v>
      </c>
      <c r="B27" t="s">
        <v>1631</v>
      </c>
      <c r="C27" t="s">
        <v>1633</v>
      </c>
    </row>
    <row r="28">
      <c r="A28" s="5" t="s">
        <v>354</v>
      </c>
      <c r="B28" t="s">
        <v>1636</v>
      </c>
      <c r="C28" t="s">
        <v>1638</v>
      </c>
    </row>
    <row r="29">
      <c r="A29" s="5" t="s">
        <v>354</v>
      </c>
      <c r="B29" t="s">
        <v>1641</v>
      </c>
      <c r="C29" t="s">
        <v>1643</v>
      </c>
    </row>
    <row r="30">
      <c r="A30" s="5" t="s">
        <v>354</v>
      </c>
      <c r="B30" t="s">
        <v>1646</v>
      </c>
      <c r="C30" t="s">
        <v>1648</v>
      </c>
    </row>
    <row r="31">
      <c r="A31" s="5" t="s">
        <v>354</v>
      </c>
      <c r="B31" t="s">
        <v>1651</v>
      </c>
      <c r="C31" t="s">
        <v>1653</v>
      </c>
    </row>
    <row r="32">
      <c r="A32" s="5" t="s">
        <v>354</v>
      </c>
      <c r="B32" t="s">
        <v>1656</v>
      </c>
      <c r="C32" t="s">
        <v>1658</v>
      </c>
    </row>
    <row r="33">
      <c r="A33" s="5" t="s">
        <v>354</v>
      </c>
      <c r="B33" t="s">
        <v>1661</v>
      </c>
      <c r="C33" t="s">
        <v>1663</v>
      </c>
    </row>
    <row r="34">
      <c r="A34" s="5" t="s">
        <v>354</v>
      </c>
      <c r="B34" t="s">
        <v>1666</v>
      </c>
      <c r="C34" t="s">
        <v>1668</v>
      </c>
    </row>
    <row r="35">
      <c r="A35" s="5" t="s">
        <v>354</v>
      </c>
      <c r="B35" t="s">
        <v>1671</v>
      </c>
      <c r="C35" t="s">
        <v>1673</v>
      </c>
    </row>
    <row r="36">
      <c r="A36" s="5" t="s">
        <v>354</v>
      </c>
      <c r="B36" t="s">
        <v>1676</v>
      </c>
      <c r="C36" t="s">
        <v>395</v>
      </c>
    </row>
    <row r="37">
      <c r="A37" s="5" t="s">
        <v>354</v>
      </c>
      <c r="B37" t="s">
        <v>1677</v>
      </c>
      <c r="C37" t="s">
        <v>1679</v>
      </c>
    </row>
    <row r="38">
      <c r="A38" s="5" t="s">
        <v>354</v>
      </c>
      <c r="B38" t="s">
        <v>1682</v>
      </c>
      <c r="C38" t="s">
        <v>1684</v>
      </c>
    </row>
    <row r="39">
      <c r="A39" s="5" t="s">
        <v>354</v>
      </c>
      <c r="B39" t="s">
        <v>1687</v>
      </c>
      <c r="C39" t="s">
        <v>1689</v>
      </c>
    </row>
    <row r="40">
      <c r="A40" s="5" t="s">
        <v>354</v>
      </c>
      <c r="B40" t="s">
        <v>1692</v>
      </c>
      <c r="C40" t="s">
        <v>1694</v>
      </c>
    </row>
    <row r="41">
      <c r="A41" s="5" t="s">
        <v>354</v>
      </c>
      <c r="B41" t="s">
        <v>1697</v>
      </c>
      <c r="C41" t="s">
        <v>1699</v>
      </c>
    </row>
    <row r="42">
      <c r="A42" s="5" t="s">
        <v>354</v>
      </c>
      <c r="B42" t="s">
        <v>1702</v>
      </c>
      <c r="C42" t="s">
        <v>1704</v>
      </c>
    </row>
    <row r="43">
      <c r="A43" s="5" t="s">
        <v>354</v>
      </c>
      <c r="B43" t="s">
        <v>1707</v>
      </c>
      <c r="C43" t="s">
        <v>1709</v>
      </c>
    </row>
    <row r="44">
      <c r="A44" s="5" t="s">
        <v>354</v>
      </c>
      <c r="B44" t="s">
        <v>1712</v>
      </c>
      <c r="C44" t="s">
        <v>1714</v>
      </c>
    </row>
    <row r="45">
      <c r="A45" s="5" t="s">
        <v>354</v>
      </c>
      <c r="B45" t="s">
        <v>1717</v>
      </c>
      <c r="C45" t="s">
        <v>1719</v>
      </c>
    </row>
    <row r="46">
      <c r="A46" s="5" t="s">
        <v>354</v>
      </c>
      <c r="B46" t="s">
        <v>1722</v>
      </c>
      <c r="C46" t="s">
        <v>1724</v>
      </c>
    </row>
    <row r="47">
      <c r="A47" s="5" t="s">
        <v>354</v>
      </c>
      <c r="B47" t="s">
        <v>1727</v>
      </c>
      <c r="C47" t="s">
        <v>1729</v>
      </c>
    </row>
    <row r="49">
      <c r="A49" t="s">
        <v>371</v>
      </c>
    </row>
    <row r="50">
      <c r="A50" t="s">
        <v>372</v>
      </c>
    </row>
    <row r="51">
      <c r="A51" t="s">
        <v>373</v>
      </c>
    </row>
    <row r="52">
      <c r="A52" t="s">
        <v>374</v>
      </c>
    </row>
    <row r="53">
      <c r="A53" t="s">
        <v>1732</v>
      </c>
    </row>
    <row r="54">
      <c r="A54" t="s">
        <v>354</v>
      </c>
    </row>
    <row r="55">
      <c r="A55" t="s">
        <v>376</v>
      </c>
    </row>
    <row r="56">
      <c r="A56" t="s">
        <v>1733</v>
      </c>
    </row>
  </sheetData>
  <mergeCells count="1">
    <mergeCell ref="A3:C3"/>
  </mergeCells>
  <pageMargins left="0.7" right="0.7" top="0.75" bottom="0.75" header="0.3" footer="0.3"/>
  <pageSetup paperSize="9" orientation="portrait" horizontalDpi="300" verticalDpi="300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38.71" hidden="0" customWidth="1"/>
    <col min="3" max="3" width="20.71" hidden="0" customWidth="1"/>
  </cols>
  <sheetData>
    <row r="1">
      <c r="A1" s="4" t="s">
        <v>208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</row>
    <row r="4">
      <c r="A4" s="2" t="s">
        <v>354</v>
      </c>
      <c r="B4" s="2" t="s">
        <v>354</v>
      </c>
      <c r="C4" s="2" t="s">
        <v>356</v>
      </c>
    </row>
    <row r="5">
      <c r="A5" s="5" t="s">
        <v>354</v>
      </c>
      <c r="B5" t="s">
        <v>1527</v>
      </c>
      <c r="C5" t="s">
        <v>1735</v>
      </c>
    </row>
    <row r="6">
      <c r="A6" s="5" t="s">
        <v>354</v>
      </c>
      <c r="B6" t="s">
        <v>1532</v>
      </c>
      <c r="C6" t="s">
        <v>1739</v>
      </c>
    </row>
    <row r="7">
      <c r="A7" s="5" t="s">
        <v>354</v>
      </c>
      <c r="B7" t="s">
        <v>1533</v>
      </c>
      <c r="C7" t="s">
        <v>1743</v>
      </c>
    </row>
    <row r="8">
      <c r="A8" s="5" t="s">
        <v>354</v>
      </c>
      <c r="B8" t="s">
        <v>1538</v>
      </c>
      <c r="C8" t="s">
        <v>1747</v>
      </c>
    </row>
    <row r="9">
      <c r="A9" s="5" t="s">
        <v>354</v>
      </c>
      <c r="B9" t="s">
        <v>1543</v>
      </c>
      <c r="C9" t="s">
        <v>1750</v>
      </c>
    </row>
    <row r="10">
      <c r="A10" s="5" t="s">
        <v>354</v>
      </c>
      <c r="B10" t="s">
        <v>1548</v>
      </c>
      <c r="C10" t="s">
        <v>1754</v>
      </c>
    </row>
    <row r="11">
      <c r="A11" s="5" t="s">
        <v>354</v>
      </c>
      <c r="B11" t="s">
        <v>1553</v>
      </c>
      <c r="C11" t="s">
        <v>1758</v>
      </c>
    </row>
    <row r="12">
      <c r="A12" s="5" t="s">
        <v>354</v>
      </c>
      <c r="B12" t="s">
        <v>1558</v>
      </c>
      <c r="C12" t="s">
        <v>1762</v>
      </c>
    </row>
    <row r="13">
      <c r="A13" s="5" t="s">
        <v>354</v>
      </c>
      <c r="B13" t="s">
        <v>1563</v>
      </c>
      <c r="C13" t="s">
        <v>1766</v>
      </c>
    </row>
    <row r="14">
      <c r="A14" s="5" t="s">
        <v>354</v>
      </c>
      <c r="B14" t="s">
        <v>1568</v>
      </c>
      <c r="C14" t="s">
        <v>1770</v>
      </c>
    </row>
    <row r="15">
      <c r="A15" s="5" t="s">
        <v>354</v>
      </c>
      <c r="B15" t="s">
        <v>1573</v>
      </c>
      <c r="C15" t="s">
        <v>1774</v>
      </c>
    </row>
    <row r="16">
      <c r="A16" s="5" t="s">
        <v>354</v>
      </c>
      <c r="B16" t="s">
        <v>1578</v>
      </c>
      <c r="C16" t="s">
        <v>1778</v>
      </c>
    </row>
    <row r="17">
      <c r="A17" s="5" t="s">
        <v>354</v>
      </c>
      <c r="B17" t="s">
        <v>1583</v>
      </c>
      <c r="C17" t="s">
        <v>1782</v>
      </c>
    </row>
    <row r="18">
      <c r="A18" s="5" t="s">
        <v>354</v>
      </c>
      <c r="B18" t="s">
        <v>1588</v>
      </c>
      <c r="C18" t="s">
        <v>1786</v>
      </c>
    </row>
    <row r="19">
      <c r="A19" s="5" t="s">
        <v>354</v>
      </c>
      <c r="B19" t="s">
        <v>1593</v>
      </c>
      <c r="C19" t="s">
        <v>1790</v>
      </c>
    </row>
    <row r="20">
      <c r="A20" s="5" t="s">
        <v>354</v>
      </c>
      <c r="B20" t="s">
        <v>1597</v>
      </c>
      <c r="C20" t="s">
        <v>1794</v>
      </c>
    </row>
    <row r="21">
      <c r="A21" s="5" t="s">
        <v>354</v>
      </c>
      <c r="B21" t="s">
        <v>1601</v>
      </c>
      <c r="C21" t="s">
        <v>1798</v>
      </c>
    </row>
    <row r="22">
      <c r="A22" s="5" t="s">
        <v>354</v>
      </c>
      <c r="B22" t="s">
        <v>1606</v>
      </c>
      <c r="C22" t="s">
        <v>1802</v>
      </c>
    </row>
    <row r="23">
      <c r="A23" s="5" t="s">
        <v>354</v>
      </c>
      <c r="B23" t="s">
        <v>1611</v>
      </c>
      <c r="C23" t="s">
        <v>1806</v>
      </c>
    </row>
    <row r="24">
      <c r="A24" s="5" t="s">
        <v>354</v>
      </c>
      <c r="B24" t="s">
        <v>1616</v>
      </c>
      <c r="C24" t="s">
        <v>1810</v>
      </c>
    </row>
    <row r="25">
      <c r="A25" s="5" t="s">
        <v>354</v>
      </c>
      <c r="B25" t="s">
        <v>1621</v>
      </c>
      <c r="C25" t="s">
        <v>1814</v>
      </c>
    </row>
    <row r="26">
      <c r="A26" s="5" t="s">
        <v>354</v>
      </c>
      <c r="B26" t="s">
        <v>1626</v>
      </c>
      <c r="C26" t="s">
        <v>1817</v>
      </c>
    </row>
    <row r="27">
      <c r="A27" s="5" t="s">
        <v>354</v>
      </c>
      <c r="B27" t="s">
        <v>1631</v>
      </c>
      <c r="C27" t="s">
        <v>1821</v>
      </c>
    </row>
    <row r="28">
      <c r="A28" s="5" t="s">
        <v>354</v>
      </c>
      <c r="B28" t="s">
        <v>1636</v>
      </c>
      <c r="C28" t="s">
        <v>1825</v>
      </c>
    </row>
    <row r="29">
      <c r="A29" s="5" t="s">
        <v>354</v>
      </c>
      <c r="B29" t="s">
        <v>1641</v>
      </c>
      <c r="C29" t="s">
        <v>1829</v>
      </c>
    </row>
    <row r="30">
      <c r="A30" s="5" t="s">
        <v>354</v>
      </c>
      <c r="B30" t="s">
        <v>1646</v>
      </c>
      <c r="C30" t="s">
        <v>1833</v>
      </c>
    </row>
    <row r="31">
      <c r="A31" s="5" t="s">
        <v>354</v>
      </c>
      <c r="B31" t="s">
        <v>1651</v>
      </c>
      <c r="C31" t="s">
        <v>1837</v>
      </c>
    </row>
    <row r="32">
      <c r="A32" s="5" t="s">
        <v>354</v>
      </c>
      <c r="B32" t="s">
        <v>1656</v>
      </c>
      <c r="C32" t="s">
        <v>1841</v>
      </c>
    </row>
    <row r="33">
      <c r="A33" s="5" t="s">
        <v>354</v>
      </c>
      <c r="B33" t="s">
        <v>1661</v>
      </c>
      <c r="C33" t="s">
        <v>1845</v>
      </c>
    </row>
    <row r="34">
      <c r="A34" s="5" t="s">
        <v>354</v>
      </c>
      <c r="B34" t="s">
        <v>1666</v>
      </c>
      <c r="C34" t="s">
        <v>1849</v>
      </c>
    </row>
    <row r="35">
      <c r="A35" s="5" t="s">
        <v>354</v>
      </c>
      <c r="B35" t="s">
        <v>1671</v>
      </c>
      <c r="C35" t="s">
        <v>1853</v>
      </c>
    </row>
    <row r="36">
      <c r="A36" s="5" t="s">
        <v>354</v>
      </c>
      <c r="B36" t="s">
        <v>1676</v>
      </c>
      <c r="C36" t="s">
        <v>1857</v>
      </c>
    </row>
    <row r="37">
      <c r="A37" s="5" t="s">
        <v>354</v>
      </c>
      <c r="B37" t="s">
        <v>1677</v>
      </c>
      <c r="C37" t="s">
        <v>1861</v>
      </c>
    </row>
    <row r="38">
      <c r="A38" s="5" t="s">
        <v>354</v>
      </c>
      <c r="B38" t="s">
        <v>1682</v>
      </c>
      <c r="C38" t="s">
        <v>1865</v>
      </c>
    </row>
    <row r="39">
      <c r="A39" s="5" t="s">
        <v>354</v>
      </c>
      <c r="B39" t="s">
        <v>1687</v>
      </c>
      <c r="C39" t="s">
        <v>1869</v>
      </c>
    </row>
    <row r="40">
      <c r="A40" s="5" t="s">
        <v>354</v>
      </c>
      <c r="B40" t="s">
        <v>1692</v>
      </c>
      <c r="C40" t="s">
        <v>1872</v>
      </c>
    </row>
    <row r="41">
      <c r="A41" s="5" t="s">
        <v>354</v>
      </c>
      <c r="B41" t="s">
        <v>1697</v>
      </c>
      <c r="C41" t="s">
        <v>1876</v>
      </c>
    </row>
    <row r="42">
      <c r="A42" s="5" t="s">
        <v>354</v>
      </c>
      <c r="B42" t="s">
        <v>1702</v>
      </c>
      <c r="C42" t="s">
        <v>1802</v>
      </c>
    </row>
    <row r="43">
      <c r="A43" s="5" t="s">
        <v>354</v>
      </c>
      <c r="B43" t="s">
        <v>1707</v>
      </c>
      <c r="C43" t="s">
        <v>1883</v>
      </c>
    </row>
    <row r="44">
      <c r="A44" s="5" t="s">
        <v>354</v>
      </c>
      <c r="B44" t="s">
        <v>1712</v>
      </c>
      <c r="C44" t="s">
        <v>1887</v>
      </c>
    </row>
    <row r="45">
      <c r="A45" s="5" t="s">
        <v>354</v>
      </c>
      <c r="B45" t="s">
        <v>1717</v>
      </c>
      <c r="C45" t="s">
        <v>1891</v>
      </c>
    </row>
    <row r="46">
      <c r="A46" s="5" t="s">
        <v>354</v>
      </c>
      <c r="B46" t="s">
        <v>1722</v>
      </c>
      <c r="C46" t="s">
        <v>1895</v>
      </c>
    </row>
    <row r="47">
      <c r="A47" s="5" t="s">
        <v>354</v>
      </c>
      <c r="B47" t="s">
        <v>1727</v>
      </c>
      <c r="C47" t="s">
        <v>1899</v>
      </c>
    </row>
    <row r="49">
      <c r="A49" t="s">
        <v>371</v>
      </c>
    </row>
    <row r="50">
      <c r="A50" t="s">
        <v>372</v>
      </c>
    </row>
    <row r="51">
      <c r="A51" t="s">
        <v>373</v>
      </c>
    </row>
    <row r="52">
      <c r="A52" t="s">
        <v>374</v>
      </c>
    </row>
    <row r="53">
      <c r="A53" t="s">
        <v>1732</v>
      </c>
    </row>
    <row r="54">
      <c r="A54" t="s">
        <v>354</v>
      </c>
    </row>
    <row r="55">
      <c r="A55" t="s">
        <v>376</v>
      </c>
    </row>
    <row r="56">
      <c r="A56" t="s">
        <v>1733</v>
      </c>
    </row>
  </sheetData>
  <mergeCells count="1">
    <mergeCell ref="A3:C3"/>
  </mergeCells>
  <pageMargins left="0.7" right="0.7" top="0.75" bottom="0.75" header="0.3" footer="0.3"/>
  <pageSetup paperSize="9" orientation="portrait" horizontalDpi="300" verticalDpi="300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38.71" hidden="0" customWidth="1"/>
    <col min="3" max="3" width="20.71" hidden="0" customWidth="1"/>
  </cols>
  <sheetData>
    <row r="1">
      <c r="A1" s="4" t="s">
        <v>211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</row>
    <row r="4">
      <c r="A4" s="2" t="s">
        <v>354</v>
      </c>
      <c r="B4" s="2" t="s">
        <v>354</v>
      </c>
      <c r="C4" s="2" t="s">
        <v>356</v>
      </c>
    </row>
    <row r="5">
      <c r="A5" s="5" t="s">
        <v>354</v>
      </c>
      <c r="B5" t="s">
        <v>1527</v>
      </c>
      <c r="C5" t="s">
        <v>1903</v>
      </c>
    </row>
    <row r="6">
      <c r="A6" s="5" t="s">
        <v>354</v>
      </c>
      <c r="B6" t="s">
        <v>1532</v>
      </c>
      <c r="C6" t="s">
        <v>395</v>
      </c>
    </row>
    <row r="7">
      <c r="A7" s="5" t="s">
        <v>354</v>
      </c>
      <c r="B7" t="s">
        <v>1533</v>
      </c>
      <c r="C7" t="s">
        <v>1907</v>
      </c>
    </row>
    <row r="8">
      <c r="A8" s="5" t="s">
        <v>354</v>
      </c>
      <c r="B8" t="s">
        <v>1538</v>
      </c>
      <c r="C8" t="s">
        <v>1911</v>
      </c>
    </row>
    <row r="9">
      <c r="A9" s="5" t="s">
        <v>354</v>
      </c>
      <c r="B9" t="s">
        <v>1543</v>
      </c>
      <c r="C9" t="s">
        <v>395</v>
      </c>
    </row>
    <row r="10">
      <c r="A10" s="5" t="s">
        <v>354</v>
      </c>
      <c r="B10" t="s">
        <v>1548</v>
      </c>
      <c r="C10" t="s">
        <v>1918</v>
      </c>
    </row>
    <row r="11">
      <c r="A11" s="5" t="s">
        <v>354</v>
      </c>
      <c r="B11" t="s">
        <v>1553</v>
      </c>
      <c r="C11" t="s">
        <v>1922</v>
      </c>
    </row>
    <row r="12">
      <c r="A12" s="5" t="s">
        <v>354</v>
      </c>
      <c r="B12" t="s">
        <v>1558</v>
      </c>
      <c r="C12" t="s">
        <v>1926</v>
      </c>
    </row>
    <row r="13">
      <c r="A13" s="5" t="s">
        <v>354</v>
      </c>
      <c r="B13" t="s">
        <v>1563</v>
      </c>
      <c r="C13" t="s">
        <v>1930</v>
      </c>
    </row>
    <row r="14">
      <c r="A14" s="5" t="s">
        <v>354</v>
      </c>
      <c r="B14" t="s">
        <v>1568</v>
      </c>
      <c r="C14" t="s">
        <v>1934</v>
      </c>
    </row>
    <row r="15">
      <c r="A15" s="5" t="s">
        <v>354</v>
      </c>
      <c r="B15" t="s">
        <v>1573</v>
      </c>
      <c r="C15" t="s">
        <v>1938</v>
      </c>
    </row>
    <row r="16">
      <c r="A16" s="5" t="s">
        <v>354</v>
      </c>
      <c r="B16" t="s">
        <v>1578</v>
      </c>
      <c r="C16" t="s">
        <v>1942</v>
      </c>
    </row>
    <row r="17">
      <c r="A17" s="5" t="s">
        <v>354</v>
      </c>
      <c r="B17" t="s">
        <v>1583</v>
      </c>
      <c r="C17" t="s">
        <v>1946</v>
      </c>
    </row>
    <row r="18">
      <c r="A18" s="5" t="s">
        <v>354</v>
      </c>
      <c r="B18" t="s">
        <v>1588</v>
      </c>
      <c r="C18" t="s">
        <v>1950</v>
      </c>
    </row>
    <row r="19">
      <c r="A19" s="5" t="s">
        <v>354</v>
      </c>
      <c r="B19" t="s">
        <v>1593</v>
      </c>
      <c r="C19" t="s">
        <v>1954</v>
      </c>
    </row>
    <row r="20">
      <c r="A20" s="5" t="s">
        <v>354</v>
      </c>
      <c r="B20" t="s">
        <v>1597</v>
      </c>
      <c r="C20" t="s">
        <v>1958</v>
      </c>
    </row>
    <row r="21">
      <c r="A21" s="5" t="s">
        <v>354</v>
      </c>
      <c r="B21" t="s">
        <v>1601</v>
      </c>
      <c r="C21" t="s">
        <v>1962</v>
      </c>
    </row>
    <row r="22">
      <c r="A22" s="5" t="s">
        <v>354</v>
      </c>
      <c r="B22" t="s">
        <v>1606</v>
      </c>
      <c r="C22" t="s">
        <v>1966</v>
      </c>
    </row>
    <row r="23">
      <c r="A23" s="5" t="s">
        <v>354</v>
      </c>
      <c r="B23" t="s">
        <v>1611</v>
      </c>
      <c r="C23" t="s">
        <v>1970</v>
      </c>
    </row>
    <row r="24">
      <c r="A24" s="5" t="s">
        <v>354</v>
      </c>
      <c r="B24" t="s">
        <v>1616</v>
      </c>
      <c r="C24" t="s">
        <v>1974</v>
      </c>
    </row>
    <row r="25">
      <c r="A25" s="5" t="s">
        <v>354</v>
      </c>
      <c r="B25" t="s">
        <v>1621</v>
      </c>
      <c r="C25" t="s">
        <v>1978</v>
      </c>
    </row>
    <row r="26">
      <c r="A26" s="5" t="s">
        <v>354</v>
      </c>
      <c r="B26" t="s">
        <v>1626</v>
      </c>
      <c r="C26" t="s">
        <v>1982</v>
      </c>
    </row>
    <row r="27">
      <c r="A27" s="5" t="s">
        <v>354</v>
      </c>
      <c r="B27" t="s">
        <v>1631</v>
      </c>
      <c r="C27" t="s">
        <v>1986</v>
      </c>
    </row>
    <row r="28">
      <c r="A28" s="5" t="s">
        <v>354</v>
      </c>
      <c r="B28" t="s">
        <v>1636</v>
      </c>
      <c r="C28" t="s">
        <v>1990</v>
      </c>
    </row>
    <row r="29">
      <c r="A29" s="5" t="s">
        <v>354</v>
      </c>
      <c r="B29" t="s">
        <v>1641</v>
      </c>
      <c r="C29" t="s">
        <v>1994</v>
      </c>
    </row>
    <row r="30">
      <c r="A30" s="5" t="s">
        <v>354</v>
      </c>
      <c r="B30" t="s">
        <v>1646</v>
      </c>
      <c r="C30" t="s">
        <v>1998</v>
      </c>
    </row>
    <row r="31">
      <c r="A31" s="5" t="s">
        <v>354</v>
      </c>
      <c r="B31" t="s">
        <v>1651</v>
      </c>
      <c r="C31" t="s">
        <v>2002</v>
      </c>
    </row>
    <row r="32">
      <c r="A32" s="5" t="s">
        <v>354</v>
      </c>
      <c r="B32" t="s">
        <v>1656</v>
      </c>
      <c r="C32" t="s">
        <v>2006</v>
      </c>
    </row>
    <row r="33">
      <c r="A33" s="5" t="s">
        <v>354</v>
      </c>
      <c r="B33" t="s">
        <v>1661</v>
      </c>
      <c r="C33" t="s">
        <v>2010</v>
      </c>
    </row>
    <row r="34">
      <c r="A34" s="5" t="s">
        <v>354</v>
      </c>
      <c r="B34" t="s">
        <v>1666</v>
      </c>
      <c r="C34" t="s">
        <v>2013</v>
      </c>
    </row>
    <row r="35">
      <c r="A35" s="5" t="s">
        <v>354</v>
      </c>
      <c r="B35" t="s">
        <v>1671</v>
      </c>
      <c r="C35" t="s">
        <v>2017</v>
      </c>
    </row>
    <row r="36">
      <c r="A36" s="5" t="s">
        <v>354</v>
      </c>
      <c r="B36" t="s">
        <v>1676</v>
      </c>
      <c r="C36" t="s">
        <v>2021</v>
      </c>
    </row>
    <row r="37">
      <c r="A37" s="5" t="s">
        <v>354</v>
      </c>
      <c r="B37" t="s">
        <v>1677</v>
      </c>
      <c r="C37" t="s">
        <v>2025</v>
      </c>
    </row>
    <row r="38">
      <c r="A38" s="5" t="s">
        <v>354</v>
      </c>
      <c r="B38" t="s">
        <v>1682</v>
      </c>
      <c r="C38" t="s">
        <v>2029</v>
      </c>
    </row>
    <row r="39">
      <c r="A39" s="5" t="s">
        <v>354</v>
      </c>
      <c r="B39" t="s">
        <v>1687</v>
      </c>
      <c r="C39" t="s">
        <v>2033</v>
      </c>
    </row>
    <row r="40">
      <c r="A40" s="5" t="s">
        <v>354</v>
      </c>
      <c r="B40" t="s">
        <v>1692</v>
      </c>
      <c r="C40" t="s">
        <v>2037</v>
      </c>
    </row>
    <row r="41">
      <c r="A41" s="5" t="s">
        <v>354</v>
      </c>
      <c r="B41" t="s">
        <v>1697</v>
      </c>
      <c r="C41" t="s">
        <v>2041</v>
      </c>
    </row>
    <row r="42">
      <c r="A42" s="5" t="s">
        <v>354</v>
      </c>
      <c r="B42" t="s">
        <v>1702</v>
      </c>
      <c r="C42" t="s">
        <v>2045</v>
      </c>
    </row>
    <row r="43">
      <c r="A43" s="5" t="s">
        <v>354</v>
      </c>
      <c r="B43" t="s">
        <v>1707</v>
      </c>
      <c r="C43" t="s">
        <v>2049</v>
      </c>
    </row>
    <row r="44">
      <c r="A44" s="5" t="s">
        <v>354</v>
      </c>
      <c r="B44" t="s">
        <v>1712</v>
      </c>
      <c r="C44" t="s">
        <v>2053</v>
      </c>
    </row>
    <row r="45">
      <c r="A45" s="5" t="s">
        <v>354</v>
      </c>
      <c r="B45" t="s">
        <v>1717</v>
      </c>
      <c r="C45" t="s">
        <v>2057</v>
      </c>
    </row>
    <row r="46">
      <c r="A46" s="5" t="s">
        <v>354</v>
      </c>
      <c r="B46" t="s">
        <v>1722</v>
      </c>
      <c r="C46" t="s">
        <v>2061</v>
      </c>
    </row>
    <row r="47">
      <c r="A47" s="5" t="s">
        <v>354</v>
      </c>
      <c r="B47" t="s">
        <v>1727</v>
      </c>
      <c r="C47" t="s">
        <v>2065</v>
      </c>
    </row>
    <row r="49">
      <c r="A49" t="s">
        <v>371</v>
      </c>
    </row>
    <row r="50">
      <c r="A50" t="s">
        <v>372</v>
      </c>
    </row>
    <row r="51">
      <c r="A51" t="s">
        <v>373</v>
      </c>
    </row>
    <row r="52">
      <c r="A52" t="s">
        <v>374</v>
      </c>
    </row>
    <row r="53">
      <c r="A53" t="s">
        <v>2068</v>
      </c>
    </row>
    <row r="54">
      <c r="A54" t="s">
        <v>354</v>
      </c>
    </row>
    <row r="55">
      <c r="A55" t="s">
        <v>376</v>
      </c>
    </row>
    <row r="56">
      <c r="A56" t="s">
        <v>1733</v>
      </c>
    </row>
  </sheetData>
  <mergeCells count="1">
    <mergeCell ref="A3:C3"/>
  </mergeCells>
  <pageMargins left="0.7" right="0.7" top="0.75" bottom="0.75" header="0.3" footer="0.3"/>
  <pageSetup paperSize="9" orientation="portrait" horizontalDpi="300" verticalDpi="300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38.71" hidden="0" customWidth="1"/>
    <col min="3" max="3" width="20.71" hidden="0" customWidth="1"/>
  </cols>
  <sheetData>
    <row r="1">
      <c r="A1" s="4" t="s">
        <v>213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</row>
    <row r="4">
      <c r="A4" s="2" t="s">
        <v>354</v>
      </c>
      <c r="B4" s="2" t="s">
        <v>354</v>
      </c>
      <c r="C4" s="2" t="s">
        <v>356</v>
      </c>
    </row>
    <row r="5">
      <c r="A5" s="5" t="s">
        <v>354</v>
      </c>
      <c r="B5" t="s">
        <v>1527</v>
      </c>
      <c r="C5" t="s">
        <v>2070</v>
      </c>
    </row>
    <row r="6">
      <c r="A6" s="5" t="s">
        <v>354</v>
      </c>
      <c r="B6" t="s">
        <v>1532</v>
      </c>
      <c r="C6" t="s">
        <v>395</v>
      </c>
    </row>
    <row r="7">
      <c r="A7" s="5" t="s">
        <v>354</v>
      </c>
      <c r="B7" t="s">
        <v>1533</v>
      </c>
      <c r="C7" t="s">
        <v>2074</v>
      </c>
    </row>
    <row r="8">
      <c r="A8" s="5" t="s">
        <v>354</v>
      </c>
      <c r="B8" t="s">
        <v>1538</v>
      </c>
      <c r="C8" t="s">
        <v>2078</v>
      </c>
    </row>
    <row r="9">
      <c r="A9" s="5" t="s">
        <v>354</v>
      </c>
      <c r="B9" t="s">
        <v>1543</v>
      </c>
      <c r="C9" t="s">
        <v>2082</v>
      </c>
    </row>
    <row r="10">
      <c r="A10" s="5" t="s">
        <v>354</v>
      </c>
      <c r="B10" t="s">
        <v>1548</v>
      </c>
      <c r="C10" t="s">
        <v>2085</v>
      </c>
    </row>
    <row r="11">
      <c r="A11" s="5" t="s">
        <v>354</v>
      </c>
      <c r="B11" t="s">
        <v>1553</v>
      </c>
      <c r="C11" t="s">
        <v>2089</v>
      </c>
    </row>
    <row r="12">
      <c r="A12" s="5" t="s">
        <v>354</v>
      </c>
      <c r="B12" t="s">
        <v>1558</v>
      </c>
      <c r="C12" t="s">
        <v>2093</v>
      </c>
    </row>
    <row r="13">
      <c r="A13" s="5" t="s">
        <v>354</v>
      </c>
      <c r="B13" t="s">
        <v>1563</v>
      </c>
      <c r="C13" t="s">
        <v>2097</v>
      </c>
    </row>
    <row r="14">
      <c r="A14" s="5" t="s">
        <v>354</v>
      </c>
      <c r="B14" t="s">
        <v>1568</v>
      </c>
      <c r="C14" t="s">
        <v>2101</v>
      </c>
    </row>
    <row r="15">
      <c r="A15" s="5" t="s">
        <v>354</v>
      </c>
      <c r="B15" t="s">
        <v>1573</v>
      </c>
      <c r="C15" t="s">
        <v>2105</v>
      </c>
    </row>
    <row r="16">
      <c r="A16" s="5" t="s">
        <v>354</v>
      </c>
      <c r="B16" t="s">
        <v>1578</v>
      </c>
      <c r="C16" t="s">
        <v>2108</v>
      </c>
    </row>
    <row r="17">
      <c r="A17" s="5" t="s">
        <v>354</v>
      </c>
      <c r="B17" t="s">
        <v>1583</v>
      </c>
      <c r="C17" t="s">
        <v>1555</v>
      </c>
    </row>
    <row r="18">
      <c r="A18" s="5" t="s">
        <v>354</v>
      </c>
      <c r="B18" t="s">
        <v>1588</v>
      </c>
      <c r="C18" t="s">
        <v>2115</v>
      </c>
    </row>
    <row r="19">
      <c r="A19" s="5" t="s">
        <v>354</v>
      </c>
      <c r="B19" t="s">
        <v>1593</v>
      </c>
      <c r="C19" t="s">
        <v>2119</v>
      </c>
    </row>
    <row r="20">
      <c r="A20" s="5" t="s">
        <v>354</v>
      </c>
      <c r="B20" t="s">
        <v>1597</v>
      </c>
      <c r="C20" t="s">
        <v>2122</v>
      </c>
    </row>
    <row r="21">
      <c r="A21" s="5" t="s">
        <v>354</v>
      </c>
      <c r="B21" t="s">
        <v>1601</v>
      </c>
      <c r="C21" t="s">
        <v>2126</v>
      </c>
    </row>
    <row r="22">
      <c r="A22" s="5" t="s">
        <v>354</v>
      </c>
      <c r="B22" t="s">
        <v>1606</v>
      </c>
      <c r="C22" t="s">
        <v>2130</v>
      </c>
    </row>
    <row r="23">
      <c r="A23" s="5" t="s">
        <v>354</v>
      </c>
      <c r="B23" t="s">
        <v>1611</v>
      </c>
      <c r="C23" t="s">
        <v>2134</v>
      </c>
    </row>
    <row r="24">
      <c r="A24" s="5" t="s">
        <v>354</v>
      </c>
      <c r="B24" t="s">
        <v>1616</v>
      </c>
      <c r="C24" t="s">
        <v>2138</v>
      </c>
    </row>
    <row r="25">
      <c r="A25" s="5" t="s">
        <v>354</v>
      </c>
      <c r="B25" t="s">
        <v>1621</v>
      </c>
      <c r="C25" t="s">
        <v>2142</v>
      </c>
    </row>
    <row r="26">
      <c r="A26" s="5" t="s">
        <v>354</v>
      </c>
      <c r="B26" t="s">
        <v>1626</v>
      </c>
      <c r="C26" t="s">
        <v>2146</v>
      </c>
    </row>
    <row r="27">
      <c r="A27" s="5" t="s">
        <v>354</v>
      </c>
      <c r="B27" t="s">
        <v>1631</v>
      </c>
      <c r="C27" t="s">
        <v>2150</v>
      </c>
    </row>
    <row r="28">
      <c r="A28" s="5" t="s">
        <v>354</v>
      </c>
      <c r="B28" t="s">
        <v>1636</v>
      </c>
      <c r="C28" t="s">
        <v>2154</v>
      </c>
    </row>
    <row r="29">
      <c r="A29" s="5" t="s">
        <v>354</v>
      </c>
      <c r="B29" t="s">
        <v>1641</v>
      </c>
      <c r="C29" t="s">
        <v>2158</v>
      </c>
    </row>
    <row r="30">
      <c r="A30" s="5" t="s">
        <v>354</v>
      </c>
      <c r="B30" t="s">
        <v>1646</v>
      </c>
      <c r="C30" t="s">
        <v>2162</v>
      </c>
    </row>
    <row r="31">
      <c r="A31" s="5" t="s">
        <v>354</v>
      </c>
      <c r="B31" t="s">
        <v>1651</v>
      </c>
      <c r="C31" t="s">
        <v>2166</v>
      </c>
    </row>
    <row r="32">
      <c r="A32" s="5" t="s">
        <v>354</v>
      </c>
      <c r="B32" t="s">
        <v>1656</v>
      </c>
      <c r="C32" t="s">
        <v>1737</v>
      </c>
    </row>
    <row r="33">
      <c r="A33" s="5" t="s">
        <v>354</v>
      </c>
      <c r="B33" t="s">
        <v>1661</v>
      </c>
      <c r="C33" t="s">
        <v>2173</v>
      </c>
    </row>
    <row r="34">
      <c r="A34" s="5" t="s">
        <v>354</v>
      </c>
      <c r="B34" t="s">
        <v>1666</v>
      </c>
      <c r="C34" t="s">
        <v>2176</v>
      </c>
    </row>
    <row r="35">
      <c r="A35" s="5" t="s">
        <v>354</v>
      </c>
      <c r="B35" t="s">
        <v>1671</v>
      </c>
      <c r="C35" t="s">
        <v>2180</v>
      </c>
    </row>
    <row r="36">
      <c r="A36" s="5" t="s">
        <v>354</v>
      </c>
      <c r="B36" t="s">
        <v>1676</v>
      </c>
      <c r="C36" t="s">
        <v>2184</v>
      </c>
    </row>
    <row r="37">
      <c r="A37" s="5" t="s">
        <v>354</v>
      </c>
      <c r="B37" t="s">
        <v>1677</v>
      </c>
      <c r="C37" t="s">
        <v>2188</v>
      </c>
    </row>
    <row r="38">
      <c r="A38" s="5" t="s">
        <v>354</v>
      </c>
      <c r="B38" t="s">
        <v>1682</v>
      </c>
      <c r="C38" t="s">
        <v>2132</v>
      </c>
    </row>
    <row r="39">
      <c r="A39" s="5" t="s">
        <v>354</v>
      </c>
      <c r="B39" t="s">
        <v>1687</v>
      </c>
      <c r="C39" t="s">
        <v>2194</v>
      </c>
    </row>
    <row r="40">
      <c r="A40" s="5" t="s">
        <v>354</v>
      </c>
      <c r="B40" t="s">
        <v>1692</v>
      </c>
      <c r="C40" t="s">
        <v>2197</v>
      </c>
    </row>
    <row r="41">
      <c r="A41" s="5" t="s">
        <v>354</v>
      </c>
      <c r="B41" t="s">
        <v>1697</v>
      </c>
      <c r="C41" t="s">
        <v>2201</v>
      </c>
    </row>
    <row r="42">
      <c r="A42" s="5" t="s">
        <v>354</v>
      </c>
      <c r="B42" t="s">
        <v>1702</v>
      </c>
      <c r="C42" t="s">
        <v>2205</v>
      </c>
    </row>
    <row r="43">
      <c r="A43" s="5" t="s">
        <v>354</v>
      </c>
      <c r="B43" t="s">
        <v>1707</v>
      </c>
      <c r="C43" t="s">
        <v>2209</v>
      </c>
    </row>
    <row r="44">
      <c r="A44" s="5" t="s">
        <v>354</v>
      </c>
      <c r="B44" t="s">
        <v>1712</v>
      </c>
      <c r="C44" t="s">
        <v>2213</v>
      </c>
    </row>
    <row r="45">
      <c r="A45" s="5" t="s">
        <v>354</v>
      </c>
      <c r="B45" t="s">
        <v>1717</v>
      </c>
      <c r="C45" t="s">
        <v>2217</v>
      </c>
    </row>
    <row r="46">
      <c r="A46" s="5" t="s">
        <v>354</v>
      </c>
      <c r="B46" t="s">
        <v>1722</v>
      </c>
      <c r="C46" t="s">
        <v>2221</v>
      </c>
    </row>
    <row r="47">
      <c r="A47" s="5" t="s">
        <v>354</v>
      </c>
      <c r="B47" t="s">
        <v>1727</v>
      </c>
      <c r="C47" t="s">
        <v>2225</v>
      </c>
    </row>
    <row r="49">
      <c r="A49" t="s">
        <v>371</v>
      </c>
    </row>
    <row r="50">
      <c r="A50" t="s">
        <v>372</v>
      </c>
    </row>
    <row r="51">
      <c r="A51" t="s">
        <v>373</v>
      </c>
    </row>
    <row r="52">
      <c r="A52" t="s">
        <v>374</v>
      </c>
    </row>
    <row r="53">
      <c r="A53" t="s">
        <v>2068</v>
      </c>
    </row>
    <row r="54">
      <c r="A54" t="s">
        <v>354</v>
      </c>
    </row>
    <row r="55">
      <c r="A55" t="s">
        <v>376</v>
      </c>
    </row>
    <row r="56">
      <c r="A56" t="s">
        <v>1733</v>
      </c>
    </row>
  </sheetData>
  <mergeCells count="1">
    <mergeCell ref="A3:C3"/>
  </mergeCells>
  <pageMargins left="0.7" right="0.7" top="0.75" bottom="0.75" header="0.3" footer="0.3"/>
  <pageSetup paperSize="9" orientation="portrait" horizontalDpi="300" verticalDpi="300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38.71" hidden="0" customWidth="1"/>
    <col min="3" max="3" width="23.71" hidden="0" customWidth="1"/>
  </cols>
  <sheetData>
    <row r="1">
      <c r="A1" s="4" t="s">
        <v>215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</row>
    <row r="4">
      <c r="A4" s="2" t="s">
        <v>354</v>
      </c>
      <c r="B4" s="2" t="s">
        <v>354</v>
      </c>
      <c r="C4" s="2" t="s">
        <v>4510</v>
      </c>
    </row>
    <row r="5">
      <c r="A5" s="5" t="s">
        <v>354</v>
      </c>
      <c r="B5" t="s">
        <v>1527</v>
      </c>
      <c r="C5" t="s">
        <v>2230</v>
      </c>
    </row>
    <row r="6">
      <c r="A6" s="5" t="s">
        <v>354</v>
      </c>
      <c r="B6" t="s">
        <v>1532</v>
      </c>
      <c r="C6" t="s">
        <v>395</v>
      </c>
    </row>
    <row r="7">
      <c r="A7" s="5" t="s">
        <v>354</v>
      </c>
      <c r="B7" t="s">
        <v>1533</v>
      </c>
      <c r="C7" t="s">
        <v>395</v>
      </c>
    </row>
    <row r="8">
      <c r="A8" s="5" t="s">
        <v>354</v>
      </c>
      <c r="B8" t="s">
        <v>1538</v>
      </c>
      <c r="C8" t="s">
        <v>2236</v>
      </c>
    </row>
    <row r="9">
      <c r="A9" s="5" t="s">
        <v>354</v>
      </c>
      <c r="B9" t="s">
        <v>1543</v>
      </c>
      <c r="C9" t="s">
        <v>2239</v>
      </c>
    </row>
    <row r="10">
      <c r="A10" s="5" t="s">
        <v>354</v>
      </c>
      <c r="B10" t="s">
        <v>1548</v>
      </c>
      <c r="C10" t="s">
        <v>2242</v>
      </c>
    </row>
    <row r="11">
      <c r="A11" s="5" t="s">
        <v>354</v>
      </c>
      <c r="B11" t="s">
        <v>1553</v>
      </c>
      <c r="C11" t="s">
        <v>2246</v>
      </c>
    </row>
    <row r="12">
      <c r="A12" s="5" t="s">
        <v>354</v>
      </c>
      <c r="B12" t="s">
        <v>1558</v>
      </c>
      <c r="C12" t="s">
        <v>2250</v>
      </c>
    </row>
    <row r="13">
      <c r="A13" s="5" t="s">
        <v>354</v>
      </c>
      <c r="B13" t="s">
        <v>1563</v>
      </c>
      <c r="C13" t="s">
        <v>2254</v>
      </c>
    </row>
    <row r="14">
      <c r="A14" s="5" t="s">
        <v>354</v>
      </c>
      <c r="B14" t="s">
        <v>1568</v>
      </c>
      <c r="C14" t="s">
        <v>2258</v>
      </c>
    </row>
    <row r="15">
      <c r="A15" s="5" t="s">
        <v>354</v>
      </c>
      <c r="B15" t="s">
        <v>1573</v>
      </c>
      <c r="C15" t="s">
        <v>2262</v>
      </c>
    </row>
    <row r="16">
      <c r="A16" s="5" t="s">
        <v>354</v>
      </c>
      <c r="B16" t="s">
        <v>1578</v>
      </c>
      <c r="C16" t="s">
        <v>2266</v>
      </c>
    </row>
    <row r="17">
      <c r="A17" s="5" t="s">
        <v>354</v>
      </c>
      <c r="B17" t="s">
        <v>1583</v>
      </c>
      <c r="C17" t="s">
        <v>2270</v>
      </c>
    </row>
    <row r="18">
      <c r="A18" s="5" t="s">
        <v>354</v>
      </c>
      <c r="B18" t="s">
        <v>1588</v>
      </c>
      <c r="C18" t="s">
        <v>2273</v>
      </c>
    </row>
    <row r="19">
      <c r="A19" s="5" t="s">
        <v>354</v>
      </c>
      <c r="B19" t="s">
        <v>1593</v>
      </c>
      <c r="C19" t="s">
        <v>2277</v>
      </c>
    </row>
    <row r="20">
      <c r="A20" s="5" t="s">
        <v>354</v>
      </c>
      <c r="B20" t="s">
        <v>1597</v>
      </c>
      <c r="C20" t="s">
        <v>2280</v>
      </c>
    </row>
    <row r="21">
      <c r="A21" s="5" t="s">
        <v>354</v>
      </c>
      <c r="B21" t="s">
        <v>1601</v>
      </c>
      <c r="C21" t="s">
        <v>2284</v>
      </c>
    </row>
    <row r="22">
      <c r="A22" s="5" t="s">
        <v>354</v>
      </c>
      <c r="B22" t="s">
        <v>1606</v>
      </c>
      <c r="C22" t="s">
        <v>2288</v>
      </c>
    </row>
    <row r="23">
      <c r="A23" s="5" t="s">
        <v>354</v>
      </c>
      <c r="B23" t="s">
        <v>1611</v>
      </c>
      <c r="C23" t="s">
        <v>2273</v>
      </c>
    </row>
    <row r="24">
      <c r="A24" s="5" t="s">
        <v>354</v>
      </c>
      <c r="B24" t="s">
        <v>1616</v>
      </c>
      <c r="C24" t="s">
        <v>2295</v>
      </c>
    </row>
    <row r="25">
      <c r="A25" s="5" t="s">
        <v>354</v>
      </c>
      <c r="B25" t="s">
        <v>1621</v>
      </c>
      <c r="C25" t="s">
        <v>2298</v>
      </c>
    </row>
    <row r="26">
      <c r="A26" s="5" t="s">
        <v>354</v>
      </c>
      <c r="B26" t="s">
        <v>1626</v>
      </c>
      <c r="C26" t="s">
        <v>2301</v>
      </c>
    </row>
    <row r="27">
      <c r="A27" s="5" t="s">
        <v>354</v>
      </c>
      <c r="B27" t="s">
        <v>1631</v>
      </c>
      <c r="C27" t="s">
        <v>2305</v>
      </c>
    </row>
    <row r="28">
      <c r="A28" s="5" t="s">
        <v>354</v>
      </c>
      <c r="B28" t="s">
        <v>1636</v>
      </c>
      <c r="C28" t="s">
        <v>2309</v>
      </c>
    </row>
    <row r="29">
      <c r="A29" s="5" t="s">
        <v>354</v>
      </c>
      <c r="B29" t="s">
        <v>1641</v>
      </c>
      <c r="C29" t="s">
        <v>2313</v>
      </c>
    </row>
    <row r="30">
      <c r="A30" s="5" t="s">
        <v>354</v>
      </c>
      <c r="B30" t="s">
        <v>1646</v>
      </c>
      <c r="C30" t="s">
        <v>2317</v>
      </c>
    </row>
    <row r="31">
      <c r="A31" s="5" t="s">
        <v>354</v>
      </c>
      <c r="B31" t="s">
        <v>1651</v>
      </c>
      <c r="C31" t="s">
        <v>2320</v>
      </c>
    </row>
    <row r="32">
      <c r="A32" s="5" t="s">
        <v>354</v>
      </c>
      <c r="B32" t="s">
        <v>1656</v>
      </c>
      <c r="C32" t="s">
        <v>2323</v>
      </c>
    </row>
    <row r="33">
      <c r="A33" s="5" t="s">
        <v>354</v>
      </c>
      <c r="B33" t="s">
        <v>1661</v>
      </c>
      <c r="C33" t="s">
        <v>2327</v>
      </c>
    </row>
    <row r="34">
      <c r="A34" s="5" t="s">
        <v>354</v>
      </c>
      <c r="B34" t="s">
        <v>1666</v>
      </c>
      <c r="C34" t="s">
        <v>2331</v>
      </c>
    </row>
    <row r="35">
      <c r="A35" s="5" t="s">
        <v>354</v>
      </c>
      <c r="B35" t="s">
        <v>1671</v>
      </c>
      <c r="C35" t="s">
        <v>2334</v>
      </c>
    </row>
    <row r="36">
      <c r="A36" s="5" t="s">
        <v>354</v>
      </c>
      <c r="B36" t="s">
        <v>1676</v>
      </c>
      <c r="C36" t="s">
        <v>395</v>
      </c>
    </row>
    <row r="37">
      <c r="A37" s="5" t="s">
        <v>354</v>
      </c>
      <c r="B37" t="s">
        <v>1677</v>
      </c>
      <c r="C37" t="s">
        <v>2338</v>
      </c>
    </row>
    <row r="38">
      <c r="A38" s="5" t="s">
        <v>354</v>
      </c>
      <c r="B38" t="s">
        <v>1682</v>
      </c>
      <c r="C38" t="s">
        <v>2341</v>
      </c>
    </row>
    <row r="39">
      <c r="A39" s="5" t="s">
        <v>354</v>
      </c>
      <c r="B39" t="s">
        <v>1687</v>
      </c>
      <c r="C39" t="s">
        <v>2345</v>
      </c>
    </row>
    <row r="40">
      <c r="A40" s="5" t="s">
        <v>354</v>
      </c>
      <c r="B40" t="s">
        <v>1692</v>
      </c>
      <c r="C40" t="s">
        <v>2349</v>
      </c>
    </row>
    <row r="41">
      <c r="A41" s="5" t="s">
        <v>354</v>
      </c>
      <c r="B41" t="s">
        <v>1697</v>
      </c>
      <c r="C41" t="s">
        <v>2353</v>
      </c>
    </row>
    <row r="42">
      <c r="A42" s="5" t="s">
        <v>354</v>
      </c>
      <c r="B42" t="s">
        <v>1702</v>
      </c>
      <c r="C42" t="s">
        <v>2357</v>
      </c>
    </row>
    <row r="43">
      <c r="A43" s="5" t="s">
        <v>354</v>
      </c>
      <c r="B43" t="s">
        <v>1707</v>
      </c>
      <c r="C43" t="s">
        <v>2361</v>
      </c>
    </row>
    <row r="44">
      <c r="A44" s="5" t="s">
        <v>354</v>
      </c>
      <c r="B44" t="s">
        <v>1712</v>
      </c>
      <c r="C44" t="s">
        <v>2364</v>
      </c>
    </row>
    <row r="45">
      <c r="A45" s="5" t="s">
        <v>354</v>
      </c>
      <c r="B45" t="s">
        <v>1717</v>
      </c>
      <c r="C45" t="s">
        <v>2368</v>
      </c>
    </row>
    <row r="46">
      <c r="A46" s="5" t="s">
        <v>354</v>
      </c>
      <c r="B46" t="s">
        <v>1722</v>
      </c>
      <c r="C46" t="s">
        <v>2309</v>
      </c>
    </row>
    <row r="47">
      <c r="A47" s="5" t="s">
        <v>354</v>
      </c>
      <c r="B47" t="s">
        <v>1727</v>
      </c>
      <c r="C47" t="s">
        <v>2375</v>
      </c>
    </row>
    <row r="49">
      <c r="A49" t="s">
        <v>371</v>
      </c>
    </row>
    <row r="50">
      <c r="A50" t="s">
        <v>530</v>
      </c>
    </row>
    <row r="51">
      <c r="A51" t="s">
        <v>373</v>
      </c>
    </row>
    <row r="52">
      <c r="A52" t="s">
        <v>532</v>
      </c>
    </row>
    <row r="53">
      <c r="A53" t="s">
        <v>1732</v>
      </c>
    </row>
    <row r="54">
      <c r="A54" t="s">
        <v>354</v>
      </c>
    </row>
    <row r="55">
      <c r="A55" t="s">
        <v>376</v>
      </c>
    </row>
    <row r="56">
      <c r="A56" t="s">
        <v>1733</v>
      </c>
    </row>
  </sheetData>
  <mergeCells count="1">
    <mergeCell ref="A3:C3"/>
  </mergeCells>
  <pageMargins left="0.7" right="0.7" top="0.75" bottom="0.75" header="0.3" footer="0.3"/>
  <pageSetup paperSize="9" orientation="portrait" horizontalDpi="300" verticalDpi="300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38.71" hidden="0" customWidth="1"/>
    <col min="3" max="3" width="23.71" hidden="0" customWidth="1"/>
  </cols>
  <sheetData>
    <row r="1">
      <c r="A1" s="4" t="s">
        <v>217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</row>
    <row r="4">
      <c r="A4" s="2" t="s">
        <v>354</v>
      </c>
      <c r="B4" s="2" t="s">
        <v>354</v>
      </c>
      <c r="C4" s="2" t="s">
        <v>4510</v>
      </c>
    </row>
    <row r="5">
      <c r="A5" s="5" t="s">
        <v>354</v>
      </c>
      <c r="B5" t="s">
        <v>1527</v>
      </c>
      <c r="C5" t="s">
        <v>2380</v>
      </c>
    </row>
    <row r="6">
      <c r="A6" s="5" t="s">
        <v>354</v>
      </c>
      <c r="B6" t="s">
        <v>1532</v>
      </c>
      <c r="C6" t="s">
        <v>2384</v>
      </c>
    </row>
    <row r="7">
      <c r="A7" s="5" t="s">
        <v>354</v>
      </c>
      <c r="B7" t="s">
        <v>1533</v>
      </c>
      <c r="C7" t="s">
        <v>2388</v>
      </c>
    </row>
    <row r="8">
      <c r="A8" s="5" t="s">
        <v>354</v>
      </c>
      <c r="B8" t="s">
        <v>1538</v>
      </c>
      <c r="C8" t="s">
        <v>2391</v>
      </c>
    </row>
    <row r="9">
      <c r="A9" s="5" t="s">
        <v>354</v>
      </c>
      <c r="B9" t="s">
        <v>1543</v>
      </c>
      <c r="C9" t="s">
        <v>2395</v>
      </c>
    </row>
    <row r="10">
      <c r="A10" s="5" t="s">
        <v>354</v>
      </c>
      <c r="B10" t="s">
        <v>1548</v>
      </c>
      <c r="C10" t="s">
        <v>2399</v>
      </c>
    </row>
    <row r="11">
      <c r="A11" s="5" t="s">
        <v>354</v>
      </c>
      <c r="B11" t="s">
        <v>1553</v>
      </c>
      <c r="C11" t="s">
        <v>2403</v>
      </c>
    </row>
    <row r="12">
      <c r="A12" s="5" t="s">
        <v>354</v>
      </c>
      <c r="B12" t="s">
        <v>1558</v>
      </c>
      <c r="C12" t="s">
        <v>2407</v>
      </c>
    </row>
    <row r="13">
      <c r="A13" s="5" t="s">
        <v>354</v>
      </c>
      <c r="B13" t="s">
        <v>1563</v>
      </c>
      <c r="C13" t="s">
        <v>2411</v>
      </c>
    </row>
    <row r="14">
      <c r="A14" s="5" t="s">
        <v>354</v>
      </c>
      <c r="B14" t="s">
        <v>1568</v>
      </c>
      <c r="C14" t="s">
        <v>2414</v>
      </c>
    </row>
    <row r="15">
      <c r="A15" s="5" t="s">
        <v>354</v>
      </c>
      <c r="B15" t="s">
        <v>1573</v>
      </c>
      <c r="C15" t="s">
        <v>2418</v>
      </c>
    </row>
    <row r="16">
      <c r="A16" s="5" t="s">
        <v>354</v>
      </c>
      <c r="B16" t="s">
        <v>1578</v>
      </c>
      <c r="C16" t="s">
        <v>2418</v>
      </c>
    </row>
    <row r="17">
      <c r="A17" s="5" t="s">
        <v>354</v>
      </c>
      <c r="B17" t="s">
        <v>1583</v>
      </c>
      <c r="C17" t="s">
        <v>2424</v>
      </c>
    </row>
    <row r="18">
      <c r="A18" s="5" t="s">
        <v>354</v>
      </c>
      <c r="B18" t="s">
        <v>1588</v>
      </c>
      <c r="C18" t="s">
        <v>2428</v>
      </c>
    </row>
    <row r="19">
      <c r="A19" s="5" t="s">
        <v>354</v>
      </c>
      <c r="B19" t="s">
        <v>1593</v>
      </c>
      <c r="C19" t="s">
        <v>2431</v>
      </c>
    </row>
    <row r="20">
      <c r="A20" s="5" t="s">
        <v>354</v>
      </c>
      <c r="B20" t="s">
        <v>1597</v>
      </c>
      <c r="C20" t="s">
        <v>2435</v>
      </c>
    </row>
    <row r="21">
      <c r="A21" s="5" t="s">
        <v>354</v>
      </c>
      <c r="B21" t="s">
        <v>1601</v>
      </c>
      <c r="C21" t="s">
        <v>2438</v>
      </c>
    </row>
    <row r="22">
      <c r="A22" s="5" t="s">
        <v>354</v>
      </c>
      <c r="B22" t="s">
        <v>1606</v>
      </c>
      <c r="C22" t="s">
        <v>2442</v>
      </c>
    </row>
    <row r="23">
      <c r="A23" s="5" t="s">
        <v>354</v>
      </c>
      <c r="B23" t="s">
        <v>1611</v>
      </c>
      <c r="C23" t="s">
        <v>2446</v>
      </c>
    </row>
    <row r="24">
      <c r="A24" s="5" t="s">
        <v>354</v>
      </c>
      <c r="B24" t="s">
        <v>1616</v>
      </c>
      <c r="C24" t="s">
        <v>2450</v>
      </c>
    </row>
    <row r="25">
      <c r="A25" s="5" t="s">
        <v>354</v>
      </c>
      <c r="B25" t="s">
        <v>1621</v>
      </c>
      <c r="C25" t="s">
        <v>2454</v>
      </c>
    </row>
    <row r="26">
      <c r="A26" s="5" t="s">
        <v>354</v>
      </c>
      <c r="B26" t="s">
        <v>1626</v>
      </c>
      <c r="C26" t="s">
        <v>2457</v>
      </c>
    </row>
    <row r="27">
      <c r="A27" s="5" t="s">
        <v>354</v>
      </c>
      <c r="B27" t="s">
        <v>1631</v>
      </c>
      <c r="C27" t="s">
        <v>2461</v>
      </c>
    </row>
    <row r="28">
      <c r="A28" s="5" t="s">
        <v>354</v>
      </c>
      <c r="B28" t="s">
        <v>1636</v>
      </c>
      <c r="C28" t="s">
        <v>2465</v>
      </c>
    </row>
    <row r="29">
      <c r="A29" s="5" t="s">
        <v>354</v>
      </c>
      <c r="B29" t="s">
        <v>1641</v>
      </c>
      <c r="C29" t="s">
        <v>2469</v>
      </c>
    </row>
    <row r="30">
      <c r="A30" s="5" t="s">
        <v>354</v>
      </c>
      <c r="B30" t="s">
        <v>1646</v>
      </c>
      <c r="C30" t="s">
        <v>2473</v>
      </c>
    </row>
    <row r="31">
      <c r="A31" s="5" t="s">
        <v>354</v>
      </c>
      <c r="B31" t="s">
        <v>1651</v>
      </c>
      <c r="C31" t="s">
        <v>2477</v>
      </c>
    </row>
    <row r="32">
      <c r="A32" s="5" t="s">
        <v>354</v>
      </c>
      <c r="B32" t="s">
        <v>1656</v>
      </c>
      <c r="C32" t="s">
        <v>2481</v>
      </c>
    </row>
    <row r="33">
      <c r="A33" s="5" t="s">
        <v>354</v>
      </c>
      <c r="B33" t="s">
        <v>1661</v>
      </c>
      <c r="C33" t="s">
        <v>2485</v>
      </c>
    </row>
    <row r="34">
      <c r="A34" s="5" t="s">
        <v>354</v>
      </c>
      <c r="B34" t="s">
        <v>1666</v>
      </c>
      <c r="C34" t="s">
        <v>2488</v>
      </c>
    </row>
    <row r="35">
      <c r="A35" s="5" t="s">
        <v>354</v>
      </c>
      <c r="B35" t="s">
        <v>1671</v>
      </c>
      <c r="C35" t="s">
        <v>2492</v>
      </c>
    </row>
    <row r="36">
      <c r="A36" s="5" t="s">
        <v>354</v>
      </c>
      <c r="B36" t="s">
        <v>1676</v>
      </c>
      <c r="C36" t="s">
        <v>395</v>
      </c>
    </row>
    <row r="37">
      <c r="A37" s="5" t="s">
        <v>354</v>
      </c>
      <c r="B37" t="s">
        <v>1677</v>
      </c>
      <c r="C37" t="s">
        <v>2317</v>
      </c>
    </row>
    <row r="38">
      <c r="A38" s="5" t="s">
        <v>354</v>
      </c>
      <c r="B38" t="s">
        <v>1682</v>
      </c>
      <c r="C38" t="s">
        <v>2500</v>
      </c>
    </row>
    <row r="39">
      <c r="A39" s="5" t="s">
        <v>354</v>
      </c>
      <c r="B39" t="s">
        <v>1687</v>
      </c>
      <c r="C39" t="s">
        <v>2504</v>
      </c>
    </row>
    <row r="40">
      <c r="A40" s="5" t="s">
        <v>354</v>
      </c>
      <c r="B40" t="s">
        <v>1692</v>
      </c>
      <c r="C40" t="s">
        <v>2508</v>
      </c>
    </row>
    <row r="41">
      <c r="A41" s="5" t="s">
        <v>354</v>
      </c>
      <c r="B41" t="s">
        <v>1697</v>
      </c>
      <c r="C41" t="s">
        <v>2512</v>
      </c>
    </row>
    <row r="42">
      <c r="A42" s="5" t="s">
        <v>354</v>
      </c>
      <c r="B42" t="s">
        <v>1702</v>
      </c>
      <c r="C42" t="s">
        <v>2515</v>
      </c>
    </row>
    <row r="43">
      <c r="A43" s="5" t="s">
        <v>354</v>
      </c>
      <c r="B43" t="s">
        <v>1707</v>
      </c>
      <c r="C43" t="s">
        <v>2518</v>
      </c>
    </row>
    <row r="44">
      <c r="A44" s="5" t="s">
        <v>354</v>
      </c>
      <c r="B44" t="s">
        <v>1712</v>
      </c>
      <c r="C44" t="s">
        <v>2521</v>
      </c>
    </row>
    <row r="45">
      <c r="A45" s="5" t="s">
        <v>354</v>
      </c>
      <c r="B45" t="s">
        <v>1717</v>
      </c>
      <c r="C45" t="s">
        <v>2525</v>
      </c>
    </row>
    <row r="46">
      <c r="A46" s="5" t="s">
        <v>354</v>
      </c>
      <c r="B46" t="s">
        <v>1722</v>
      </c>
      <c r="C46" t="s">
        <v>2529</v>
      </c>
    </row>
    <row r="47">
      <c r="A47" s="5" t="s">
        <v>354</v>
      </c>
      <c r="B47" t="s">
        <v>1727</v>
      </c>
      <c r="C47" t="s">
        <v>2533</v>
      </c>
    </row>
    <row r="49">
      <c r="A49" t="s">
        <v>371</v>
      </c>
    </row>
    <row r="50">
      <c r="A50" t="s">
        <v>530</v>
      </c>
    </row>
    <row r="51">
      <c r="A51" t="s">
        <v>373</v>
      </c>
    </row>
    <row r="52">
      <c r="A52" t="s">
        <v>532</v>
      </c>
    </row>
    <row r="53">
      <c r="A53" t="s">
        <v>1732</v>
      </c>
    </row>
    <row r="54">
      <c r="A54" t="s">
        <v>354</v>
      </c>
    </row>
    <row r="55">
      <c r="A55" t="s">
        <v>376</v>
      </c>
    </row>
    <row r="56">
      <c r="A56" t="s">
        <v>1733</v>
      </c>
    </row>
  </sheetData>
  <mergeCells count="1">
    <mergeCell ref="A3:C3"/>
  </mergeCells>
  <pageMargins left="0.7" right="0.7" top="0.75" bottom="0.75" header="0.3" footer="0.3"/>
  <pageSetup paperSize="9" orientation="portrait" horizontalDpi="300" verticalDpi="300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  <col min="9" max="9" width="20.71" hidden="0" customWidth="1"/>
    <col min="10" max="10" width="20.71" hidden="0" customWidth="1"/>
  </cols>
  <sheetData>
    <row r="1">
      <c r="A1" s="4" t="s">
        <v>32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  <c r="I3" t="s">
        <v>354</v>
      </c>
      <c r="J3" t="s">
        <v>354</v>
      </c>
    </row>
    <row r="4">
      <c r="A4" s="2" t="s">
        <v>354</v>
      </c>
      <c r="B4" s="2" t="s">
        <v>354</v>
      </c>
      <c r="C4" s="2" t="s">
        <v>509</v>
      </c>
      <c r="D4" s="2" t="s">
        <v>510</v>
      </c>
      <c r="E4" s="2" t="s">
        <v>511</v>
      </c>
      <c r="F4" s="2" t="s">
        <v>512</v>
      </c>
      <c r="G4" s="2" t="s">
        <v>513</v>
      </c>
      <c r="H4" s="2" t="s">
        <v>514</v>
      </c>
      <c r="I4" s="2" t="s">
        <v>515</v>
      </c>
      <c r="J4" s="2" t="s">
        <v>516</v>
      </c>
    </row>
    <row r="5">
      <c r="A5" s="5" t="s">
        <v>354</v>
      </c>
      <c r="B5" t="s">
        <v>384</v>
      </c>
      <c r="C5" t="s">
        <v>389</v>
      </c>
      <c r="D5" t="s">
        <v>390</v>
      </c>
      <c r="E5" t="s">
        <v>463</v>
      </c>
      <c r="F5" t="s">
        <v>548</v>
      </c>
      <c r="G5" t="s">
        <v>431</v>
      </c>
      <c r="H5" t="s">
        <v>666</v>
      </c>
      <c r="I5" t="s">
        <v>667</v>
      </c>
      <c r="J5" t="s">
        <v>668</v>
      </c>
    </row>
    <row r="6">
      <c r="A6" s="5" t="s">
        <v>354</v>
      </c>
      <c r="B6" t="s">
        <v>391</v>
      </c>
      <c r="C6" t="s">
        <v>395</v>
      </c>
      <c r="D6" t="s">
        <v>395</v>
      </c>
      <c r="E6" t="s">
        <v>606</v>
      </c>
      <c r="F6" t="s">
        <v>424</v>
      </c>
      <c r="G6" t="s">
        <v>440</v>
      </c>
      <c r="H6" t="s">
        <v>440</v>
      </c>
      <c r="I6" t="s">
        <v>395</v>
      </c>
      <c r="J6" t="s">
        <v>395</v>
      </c>
    </row>
    <row r="7">
      <c r="A7" s="5" t="s">
        <v>354</v>
      </c>
      <c r="B7" t="s">
        <v>396</v>
      </c>
      <c r="C7" t="s">
        <v>401</v>
      </c>
      <c r="D7" t="s">
        <v>402</v>
      </c>
      <c r="E7" t="s">
        <v>388</v>
      </c>
      <c r="F7" t="s">
        <v>608</v>
      </c>
      <c r="G7" t="s">
        <v>669</v>
      </c>
      <c r="H7" t="s">
        <v>669</v>
      </c>
      <c r="I7" t="s">
        <v>670</v>
      </c>
      <c r="J7" t="s">
        <v>671</v>
      </c>
    </row>
    <row r="8">
      <c r="A8" s="5" t="s">
        <v>354</v>
      </c>
      <c r="B8" t="s">
        <v>403</v>
      </c>
      <c r="C8" t="s">
        <v>408</v>
      </c>
      <c r="D8" t="s">
        <v>409</v>
      </c>
      <c r="E8" t="s">
        <v>407</v>
      </c>
      <c r="F8" t="s">
        <v>427</v>
      </c>
      <c r="G8" t="s">
        <v>440</v>
      </c>
      <c r="H8" t="s">
        <v>440</v>
      </c>
      <c r="I8" t="s">
        <v>395</v>
      </c>
      <c r="J8" t="s">
        <v>395</v>
      </c>
    </row>
    <row r="9">
      <c r="A9" s="5" t="s">
        <v>354</v>
      </c>
      <c r="B9" t="s">
        <v>410</v>
      </c>
      <c r="C9" t="s">
        <v>366</v>
      </c>
      <c r="D9" t="s">
        <v>415</v>
      </c>
      <c r="E9" t="s">
        <v>672</v>
      </c>
      <c r="F9" t="s">
        <v>494</v>
      </c>
      <c r="G9" t="s">
        <v>673</v>
      </c>
      <c r="H9" t="s">
        <v>673</v>
      </c>
      <c r="I9" t="s">
        <v>573</v>
      </c>
      <c r="J9" t="s">
        <v>558</v>
      </c>
    </row>
    <row r="10">
      <c r="A10" s="5" t="s">
        <v>354</v>
      </c>
      <c r="B10" t="s">
        <v>416</v>
      </c>
      <c r="C10" t="s">
        <v>421</v>
      </c>
      <c r="D10" t="s">
        <v>422</v>
      </c>
      <c r="E10" t="s">
        <v>438</v>
      </c>
      <c r="F10" t="s">
        <v>674</v>
      </c>
      <c r="G10" t="s">
        <v>584</v>
      </c>
      <c r="H10" t="s">
        <v>567</v>
      </c>
      <c r="I10" t="s">
        <v>675</v>
      </c>
      <c r="J10" t="s">
        <v>676</v>
      </c>
    </row>
    <row r="11">
      <c r="A11" s="5" t="s">
        <v>354</v>
      </c>
      <c r="B11" t="s">
        <v>423</v>
      </c>
      <c r="C11" t="s">
        <v>426</v>
      </c>
      <c r="D11" t="s">
        <v>427</v>
      </c>
      <c r="E11" t="s">
        <v>472</v>
      </c>
      <c r="F11" t="s">
        <v>595</v>
      </c>
      <c r="G11" t="s">
        <v>450</v>
      </c>
      <c r="H11" t="s">
        <v>480</v>
      </c>
      <c r="I11" t="s">
        <v>677</v>
      </c>
      <c r="J11" t="s">
        <v>678</v>
      </c>
    </row>
    <row r="12">
      <c r="A12" s="5" t="s">
        <v>354</v>
      </c>
      <c r="B12" t="s">
        <v>428</v>
      </c>
      <c r="C12" t="s">
        <v>395</v>
      </c>
      <c r="D12" t="s">
        <v>432</v>
      </c>
      <c r="E12" t="s">
        <v>579</v>
      </c>
      <c r="F12" t="s">
        <v>442</v>
      </c>
      <c r="G12" t="s">
        <v>407</v>
      </c>
      <c r="H12" t="s">
        <v>394</v>
      </c>
      <c r="I12" t="s">
        <v>395</v>
      </c>
      <c r="J12" t="s">
        <v>395</v>
      </c>
    </row>
    <row r="13">
      <c r="A13" s="5" t="s">
        <v>354</v>
      </c>
      <c r="B13" t="s">
        <v>433</v>
      </c>
      <c r="C13" t="s">
        <v>395</v>
      </c>
      <c r="D13" t="s">
        <v>395</v>
      </c>
      <c r="E13" t="s">
        <v>395</v>
      </c>
      <c r="F13" t="s">
        <v>395</v>
      </c>
      <c r="G13" t="s">
        <v>395</v>
      </c>
      <c r="H13" t="s">
        <v>395</v>
      </c>
      <c r="I13" t="s">
        <v>395</v>
      </c>
      <c r="J13" t="s">
        <v>395</v>
      </c>
    </row>
    <row r="14">
      <c r="A14" s="5" t="s">
        <v>354</v>
      </c>
      <c r="B14" t="s">
        <v>437</v>
      </c>
      <c r="C14" t="s">
        <v>395</v>
      </c>
      <c r="D14" t="s">
        <v>395</v>
      </c>
      <c r="E14" t="s">
        <v>395</v>
      </c>
      <c r="F14" t="s">
        <v>395</v>
      </c>
      <c r="G14" t="s">
        <v>395</v>
      </c>
      <c r="H14" t="s">
        <v>395</v>
      </c>
      <c r="I14" t="s">
        <v>395</v>
      </c>
      <c r="J14" t="s">
        <v>395</v>
      </c>
    </row>
    <row r="15">
      <c r="A15" s="5" t="s">
        <v>354</v>
      </c>
      <c r="B15" t="s">
        <v>441</v>
      </c>
      <c r="C15" t="s">
        <v>395</v>
      </c>
      <c r="D15" t="s">
        <v>395</v>
      </c>
      <c r="E15" t="s">
        <v>395</v>
      </c>
      <c r="F15" t="s">
        <v>395</v>
      </c>
      <c r="G15" t="s">
        <v>395</v>
      </c>
      <c r="H15" t="s">
        <v>395</v>
      </c>
      <c r="I15" t="s">
        <v>395</v>
      </c>
      <c r="J15" t="s">
        <v>395</v>
      </c>
    </row>
    <row r="16">
      <c r="A16" s="5" t="s">
        <v>354</v>
      </c>
      <c r="B16" t="s">
        <v>443</v>
      </c>
      <c r="C16" t="s">
        <v>395</v>
      </c>
      <c r="D16" t="s">
        <v>395</v>
      </c>
      <c r="E16" t="s">
        <v>395</v>
      </c>
      <c r="F16" t="s">
        <v>395</v>
      </c>
      <c r="G16" t="s">
        <v>395</v>
      </c>
      <c r="H16" t="s">
        <v>395</v>
      </c>
      <c r="I16" t="s">
        <v>395</v>
      </c>
      <c r="J16" t="s">
        <v>395</v>
      </c>
    </row>
    <row r="17">
      <c r="A17" s="5" t="s">
        <v>354</v>
      </c>
      <c r="B17" t="s">
        <v>448</v>
      </c>
      <c r="C17" t="s">
        <v>388</v>
      </c>
      <c r="D17" t="s">
        <v>452</v>
      </c>
      <c r="E17" t="s">
        <v>414</v>
      </c>
      <c r="F17" t="s">
        <v>538</v>
      </c>
      <c r="G17" t="s">
        <v>457</v>
      </c>
      <c r="H17" t="s">
        <v>400</v>
      </c>
      <c r="I17" t="s">
        <v>679</v>
      </c>
      <c r="J17" t="s">
        <v>680</v>
      </c>
    </row>
    <row r="18">
      <c r="A18" s="5" t="s">
        <v>354</v>
      </c>
      <c r="B18" t="s">
        <v>453</v>
      </c>
      <c r="C18" t="s">
        <v>458</v>
      </c>
      <c r="D18" t="s">
        <v>430</v>
      </c>
      <c r="E18" t="s">
        <v>390</v>
      </c>
      <c r="F18" t="s">
        <v>474</v>
      </c>
      <c r="G18" t="s">
        <v>452</v>
      </c>
      <c r="H18" t="s">
        <v>427</v>
      </c>
      <c r="I18" t="s">
        <v>681</v>
      </c>
      <c r="J18" t="s">
        <v>682</v>
      </c>
    </row>
    <row r="19">
      <c r="A19" s="5" t="s">
        <v>354</v>
      </c>
      <c r="B19" t="s">
        <v>459</v>
      </c>
      <c r="C19" t="s">
        <v>464</v>
      </c>
      <c r="D19" t="s">
        <v>465</v>
      </c>
      <c r="E19" t="s">
        <v>517</v>
      </c>
      <c r="F19" t="s">
        <v>359</v>
      </c>
      <c r="G19" t="s">
        <v>525</v>
      </c>
      <c r="H19" t="s">
        <v>490</v>
      </c>
      <c r="I19" t="s">
        <v>549</v>
      </c>
      <c r="J19" t="s">
        <v>543</v>
      </c>
    </row>
    <row r="20">
      <c r="A20" s="5" t="s">
        <v>354</v>
      </c>
      <c r="B20" t="s">
        <v>466</v>
      </c>
      <c r="C20" t="s">
        <v>395</v>
      </c>
      <c r="D20" t="s">
        <v>395</v>
      </c>
      <c r="E20" t="s">
        <v>395</v>
      </c>
      <c r="F20" t="s">
        <v>395</v>
      </c>
      <c r="G20" t="s">
        <v>395</v>
      </c>
      <c r="H20" t="s">
        <v>395</v>
      </c>
      <c r="I20" t="s">
        <v>395</v>
      </c>
      <c r="J20" t="s">
        <v>395</v>
      </c>
    </row>
    <row r="21">
      <c r="A21" s="5" t="s">
        <v>354</v>
      </c>
      <c r="B21" t="s">
        <v>470</v>
      </c>
      <c r="C21" t="s">
        <v>475</v>
      </c>
      <c r="D21" t="s">
        <v>476</v>
      </c>
      <c r="E21" t="s">
        <v>420</v>
      </c>
      <c r="F21" t="s">
        <v>439</v>
      </c>
      <c r="G21" t="s">
        <v>669</v>
      </c>
      <c r="H21" t="s">
        <v>672</v>
      </c>
      <c r="I21" t="s">
        <v>557</v>
      </c>
      <c r="J21" t="s">
        <v>558</v>
      </c>
    </row>
    <row r="22">
      <c r="A22" s="5" t="s">
        <v>354</v>
      </c>
      <c r="B22" t="s">
        <v>477</v>
      </c>
      <c r="C22" t="s">
        <v>395</v>
      </c>
      <c r="D22" t="s">
        <v>395</v>
      </c>
      <c r="E22" t="s">
        <v>390</v>
      </c>
      <c r="F22" t="s">
        <v>395</v>
      </c>
      <c r="G22" t="s">
        <v>523</v>
      </c>
      <c r="H22" t="s">
        <v>683</v>
      </c>
      <c r="I22" t="s">
        <v>395</v>
      </c>
      <c r="J22" t="s">
        <v>395</v>
      </c>
    </row>
    <row r="23">
      <c r="A23" s="5" t="s">
        <v>354</v>
      </c>
      <c r="B23" t="s">
        <v>481</v>
      </c>
      <c r="C23" t="s">
        <v>361</v>
      </c>
      <c r="D23" t="s">
        <v>364</v>
      </c>
      <c r="E23" t="s">
        <v>553</v>
      </c>
      <c r="F23" t="s">
        <v>576</v>
      </c>
      <c r="G23" t="s">
        <v>567</v>
      </c>
      <c r="H23" t="s">
        <v>520</v>
      </c>
      <c r="I23" t="s">
        <v>684</v>
      </c>
      <c r="J23" t="s">
        <v>549</v>
      </c>
    </row>
    <row r="24">
      <c r="A24" s="5" t="s">
        <v>354</v>
      </c>
      <c r="B24" t="s">
        <v>486</v>
      </c>
      <c r="C24" t="s">
        <v>395</v>
      </c>
      <c r="D24" t="s">
        <v>395</v>
      </c>
      <c r="E24" t="s">
        <v>606</v>
      </c>
      <c r="F24" t="s">
        <v>390</v>
      </c>
      <c r="G24" t="s">
        <v>595</v>
      </c>
      <c r="H24" t="s">
        <v>405</v>
      </c>
      <c r="I24" t="s">
        <v>395</v>
      </c>
      <c r="J24" t="s">
        <v>395</v>
      </c>
    </row>
    <row r="25">
      <c r="A25" s="5" t="s">
        <v>354</v>
      </c>
      <c r="B25" t="s">
        <v>491</v>
      </c>
      <c r="C25" t="s">
        <v>395</v>
      </c>
      <c r="D25" t="s">
        <v>395</v>
      </c>
      <c r="E25" t="s">
        <v>395</v>
      </c>
      <c r="F25" t="s">
        <v>395</v>
      </c>
      <c r="G25" t="s">
        <v>395</v>
      </c>
      <c r="H25" t="s">
        <v>395</v>
      </c>
      <c r="I25" t="s">
        <v>395</v>
      </c>
      <c r="J25" t="s">
        <v>395</v>
      </c>
    </row>
    <row r="26">
      <c r="A26" s="5" t="s">
        <v>354</v>
      </c>
      <c r="B26" t="s">
        <v>493</v>
      </c>
      <c r="C26" t="s">
        <v>495</v>
      </c>
      <c r="D26" t="s">
        <v>496</v>
      </c>
      <c r="E26" t="s">
        <v>446</v>
      </c>
      <c r="F26" t="s">
        <v>427</v>
      </c>
      <c r="G26" t="s">
        <v>438</v>
      </c>
      <c r="H26" t="s">
        <v>452</v>
      </c>
      <c r="I26" t="s">
        <v>557</v>
      </c>
      <c r="J26" t="s">
        <v>558</v>
      </c>
    </row>
    <row r="27">
      <c r="A27" s="5" t="s">
        <v>354</v>
      </c>
      <c r="B27" t="s">
        <v>497</v>
      </c>
      <c r="C27" t="s">
        <v>502</v>
      </c>
      <c r="D27" t="s">
        <v>503</v>
      </c>
      <c r="E27" t="s">
        <v>685</v>
      </c>
      <c r="F27" t="s">
        <v>686</v>
      </c>
      <c r="G27" t="s">
        <v>620</v>
      </c>
      <c r="H27" t="s">
        <v>687</v>
      </c>
      <c r="I27" t="s">
        <v>688</v>
      </c>
      <c r="J27" t="s">
        <v>689</v>
      </c>
    </row>
    <row r="29">
      <c r="A29" t="s">
        <v>371</v>
      </c>
    </row>
    <row r="30">
      <c r="A30" t="s">
        <v>372</v>
      </c>
    </row>
    <row r="31">
      <c r="A31" t="s">
        <v>528</v>
      </c>
    </row>
    <row r="32">
      <c r="A32" t="s">
        <v>529</v>
      </c>
    </row>
    <row r="33">
      <c r="A33" t="s">
        <v>530</v>
      </c>
    </row>
    <row r="34">
      <c r="A34" t="s">
        <v>354</v>
      </c>
    </row>
    <row r="35">
      <c r="A35" t="s">
        <v>373</v>
      </c>
    </row>
    <row r="36">
      <c r="A36" t="s">
        <v>374</v>
      </c>
    </row>
    <row r="37">
      <c r="A37" t="s">
        <v>531</v>
      </c>
    </row>
    <row r="38">
      <c r="A38" t="s">
        <v>532</v>
      </c>
    </row>
    <row r="39">
      <c r="A39" t="s">
        <v>690</v>
      </c>
    </row>
    <row r="40">
      <c r="A40" t="s">
        <v>354</v>
      </c>
    </row>
    <row r="41">
      <c r="A41" t="s">
        <v>376</v>
      </c>
    </row>
    <row r="42">
      <c r="A42" t="s">
        <v>506</v>
      </c>
    </row>
    <row r="43">
      <c r="A43" t="s">
        <v>354</v>
      </c>
    </row>
    <row r="44">
      <c r="A44" t="s">
        <v>507</v>
      </c>
    </row>
    <row r="45">
      <c r="A45" t="s">
        <v>508</v>
      </c>
    </row>
  </sheetData>
  <mergeCells count="1">
    <mergeCell ref="A3:J3"/>
  </mergeCells>
  <pageMargins left="0.7" right="0.7" top="0.75" bottom="0.75" header="0.3" footer="0.3"/>
  <pageSetup paperSize="9" orientation="portrait" horizontalDpi="300" verticalDpi="300" r:id="rId2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38.71" hidden="0" customWidth="1"/>
    <col min="3" max="3" width="26.71" hidden="0" customWidth="1"/>
  </cols>
  <sheetData>
    <row r="1">
      <c r="A1" s="4" t="s">
        <v>219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</row>
    <row r="4">
      <c r="A4" s="2" t="s">
        <v>354</v>
      </c>
      <c r="B4" s="2" t="s">
        <v>354</v>
      </c>
      <c r="C4" s="2" t="s">
        <v>4510</v>
      </c>
    </row>
    <row r="5">
      <c r="A5" s="5" t="s">
        <v>354</v>
      </c>
      <c r="B5" t="s">
        <v>1527</v>
      </c>
      <c r="C5" t="s">
        <v>2539</v>
      </c>
    </row>
    <row r="6">
      <c r="A6" s="5" t="s">
        <v>354</v>
      </c>
      <c r="B6" t="s">
        <v>1532</v>
      </c>
      <c r="C6" t="s">
        <v>395</v>
      </c>
    </row>
    <row r="7">
      <c r="A7" s="5" t="s">
        <v>354</v>
      </c>
      <c r="B7" t="s">
        <v>1533</v>
      </c>
      <c r="C7" t="s">
        <v>2543</v>
      </c>
    </row>
    <row r="8">
      <c r="A8" s="5" t="s">
        <v>354</v>
      </c>
      <c r="B8" t="s">
        <v>1538</v>
      </c>
      <c r="C8" t="s">
        <v>2547</v>
      </c>
    </row>
    <row r="9">
      <c r="A9" s="5" t="s">
        <v>354</v>
      </c>
      <c r="B9" t="s">
        <v>1543</v>
      </c>
      <c r="C9" t="s">
        <v>395</v>
      </c>
    </row>
    <row r="10">
      <c r="A10" s="5" t="s">
        <v>354</v>
      </c>
      <c r="B10" t="s">
        <v>1548</v>
      </c>
      <c r="C10" t="s">
        <v>2553</v>
      </c>
    </row>
    <row r="11">
      <c r="A11" s="5" t="s">
        <v>354</v>
      </c>
      <c r="B11" t="s">
        <v>1553</v>
      </c>
      <c r="C11" t="s">
        <v>2556</v>
      </c>
    </row>
    <row r="12">
      <c r="A12" s="5" t="s">
        <v>354</v>
      </c>
      <c r="B12" t="s">
        <v>1558</v>
      </c>
      <c r="C12" t="s">
        <v>2559</v>
      </c>
    </row>
    <row r="13">
      <c r="A13" s="5" t="s">
        <v>354</v>
      </c>
      <c r="B13" t="s">
        <v>1563</v>
      </c>
      <c r="C13" t="s">
        <v>2563</v>
      </c>
    </row>
    <row r="14">
      <c r="A14" s="5" t="s">
        <v>354</v>
      </c>
      <c r="B14" t="s">
        <v>1568</v>
      </c>
      <c r="C14" t="s">
        <v>2567</v>
      </c>
    </row>
    <row r="15">
      <c r="A15" s="5" t="s">
        <v>354</v>
      </c>
      <c r="B15" t="s">
        <v>1573</v>
      </c>
      <c r="C15" t="s">
        <v>2571</v>
      </c>
    </row>
    <row r="16">
      <c r="A16" s="5" t="s">
        <v>354</v>
      </c>
      <c r="B16" t="s">
        <v>1578</v>
      </c>
      <c r="C16" t="s">
        <v>2575</v>
      </c>
    </row>
    <row r="17">
      <c r="A17" s="5" t="s">
        <v>354</v>
      </c>
      <c r="B17" t="s">
        <v>1583</v>
      </c>
      <c r="C17" t="s">
        <v>2579</v>
      </c>
    </row>
    <row r="18">
      <c r="A18" s="5" t="s">
        <v>354</v>
      </c>
      <c r="B18" t="s">
        <v>1588</v>
      </c>
      <c r="C18" t="s">
        <v>2583</v>
      </c>
    </row>
    <row r="19">
      <c r="A19" s="5" t="s">
        <v>354</v>
      </c>
      <c r="B19" t="s">
        <v>1593</v>
      </c>
      <c r="C19" t="s">
        <v>2587</v>
      </c>
    </row>
    <row r="20">
      <c r="A20" s="5" t="s">
        <v>354</v>
      </c>
      <c r="B20" t="s">
        <v>1597</v>
      </c>
      <c r="C20" t="s">
        <v>2591</v>
      </c>
    </row>
    <row r="21">
      <c r="A21" s="5" t="s">
        <v>354</v>
      </c>
      <c r="B21" t="s">
        <v>1601</v>
      </c>
      <c r="C21" t="s">
        <v>2595</v>
      </c>
    </row>
    <row r="22">
      <c r="A22" s="5" t="s">
        <v>354</v>
      </c>
      <c r="B22" t="s">
        <v>1606</v>
      </c>
      <c r="C22" t="s">
        <v>2599</v>
      </c>
    </row>
    <row r="23">
      <c r="A23" s="5" t="s">
        <v>354</v>
      </c>
      <c r="B23" t="s">
        <v>1611</v>
      </c>
      <c r="C23" t="s">
        <v>2602</v>
      </c>
    </row>
    <row r="24">
      <c r="A24" s="5" t="s">
        <v>354</v>
      </c>
      <c r="B24" t="s">
        <v>1616</v>
      </c>
      <c r="C24" t="s">
        <v>2606</v>
      </c>
    </row>
    <row r="25">
      <c r="A25" s="5" t="s">
        <v>354</v>
      </c>
      <c r="B25" t="s">
        <v>1621</v>
      </c>
      <c r="C25" t="s">
        <v>2610</v>
      </c>
    </row>
    <row r="26">
      <c r="A26" s="5" t="s">
        <v>354</v>
      </c>
      <c r="B26" t="s">
        <v>1626</v>
      </c>
      <c r="C26" t="s">
        <v>2614</v>
      </c>
    </row>
    <row r="27">
      <c r="A27" s="5" t="s">
        <v>354</v>
      </c>
      <c r="B27" t="s">
        <v>1631</v>
      </c>
      <c r="C27" t="s">
        <v>2618</v>
      </c>
    </row>
    <row r="28">
      <c r="A28" s="5" t="s">
        <v>354</v>
      </c>
      <c r="B28" t="s">
        <v>1636</v>
      </c>
      <c r="C28" t="s">
        <v>2622</v>
      </c>
    </row>
    <row r="29">
      <c r="A29" s="5" t="s">
        <v>354</v>
      </c>
      <c r="B29" t="s">
        <v>1641</v>
      </c>
      <c r="C29" t="s">
        <v>2626</v>
      </c>
    </row>
    <row r="30">
      <c r="A30" s="5" t="s">
        <v>354</v>
      </c>
      <c r="B30" t="s">
        <v>1646</v>
      </c>
      <c r="C30" t="s">
        <v>2629</v>
      </c>
    </row>
    <row r="31">
      <c r="A31" s="5" t="s">
        <v>354</v>
      </c>
      <c r="B31" t="s">
        <v>1651</v>
      </c>
      <c r="C31" t="s">
        <v>2633</v>
      </c>
    </row>
    <row r="32">
      <c r="A32" s="5" t="s">
        <v>354</v>
      </c>
      <c r="B32" t="s">
        <v>1656</v>
      </c>
      <c r="C32" t="s">
        <v>2637</v>
      </c>
    </row>
    <row r="33">
      <c r="A33" s="5" t="s">
        <v>354</v>
      </c>
      <c r="B33" t="s">
        <v>1661</v>
      </c>
      <c r="C33" t="s">
        <v>2640</v>
      </c>
    </row>
    <row r="34">
      <c r="A34" s="5" t="s">
        <v>354</v>
      </c>
      <c r="B34" t="s">
        <v>1666</v>
      </c>
      <c r="C34" t="s">
        <v>2644</v>
      </c>
    </row>
    <row r="35">
      <c r="A35" s="5" t="s">
        <v>354</v>
      </c>
      <c r="B35" t="s">
        <v>1671</v>
      </c>
      <c r="C35" t="s">
        <v>2648</v>
      </c>
    </row>
    <row r="36">
      <c r="A36" s="5" t="s">
        <v>354</v>
      </c>
      <c r="B36" t="s">
        <v>1676</v>
      </c>
      <c r="C36" t="s">
        <v>395</v>
      </c>
    </row>
    <row r="37">
      <c r="A37" s="5" t="s">
        <v>354</v>
      </c>
      <c r="B37" t="s">
        <v>1677</v>
      </c>
      <c r="C37" t="s">
        <v>2653</v>
      </c>
    </row>
    <row r="38">
      <c r="A38" s="5" t="s">
        <v>354</v>
      </c>
      <c r="B38" t="s">
        <v>1682</v>
      </c>
      <c r="C38" t="s">
        <v>2656</v>
      </c>
    </row>
    <row r="39">
      <c r="A39" s="5" t="s">
        <v>354</v>
      </c>
      <c r="B39" t="s">
        <v>1687</v>
      </c>
      <c r="C39" t="s">
        <v>2660</v>
      </c>
    </row>
    <row r="40">
      <c r="A40" s="5" t="s">
        <v>354</v>
      </c>
      <c r="B40" t="s">
        <v>1692</v>
      </c>
      <c r="C40" t="s">
        <v>2663</v>
      </c>
    </row>
    <row r="41">
      <c r="A41" s="5" t="s">
        <v>354</v>
      </c>
      <c r="B41" t="s">
        <v>1697</v>
      </c>
      <c r="C41" t="s">
        <v>2667</v>
      </c>
    </row>
    <row r="42">
      <c r="A42" s="5" t="s">
        <v>354</v>
      </c>
      <c r="B42" t="s">
        <v>1702</v>
      </c>
      <c r="C42" t="s">
        <v>2671</v>
      </c>
    </row>
    <row r="43">
      <c r="A43" s="5" t="s">
        <v>354</v>
      </c>
      <c r="B43" t="s">
        <v>1707</v>
      </c>
      <c r="C43" t="s">
        <v>2674</v>
      </c>
    </row>
    <row r="44">
      <c r="A44" s="5" t="s">
        <v>354</v>
      </c>
      <c r="B44" t="s">
        <v>1712</v>
      </c>
      <c r="C44" t="s">
        <v>2678</v>
      </c>
    </row>
    <row r="45">
      <c r="A45" s="5" t="s">
        <v>354</v>
      </c>
      <c r="B45" t="s">
        <v>1717</v>
      </c>
      <c r="C45" t="s">
        <v>2682</v>
      </c>
    </row>
    <row r="46">
      <c r="A46" s="5" t="s">
        <v>354</v>
      </c>
      <c r="B46" t="s">
        <v>1722</v>
      </c>
      <c r="C46" t="s">
        <v>2686</v>
      </c>
    </row>
    <row r="47">
      <c r="A47" s="5" t="s">
        <v>354</v>
      </c>
      <c r="B47" t="s">
        <v>1727</v>
      </c>
      <c r="C47" t="s">
        <v>2690</v>
      </c>
    </row>
    <row r="49">
      <c r="A49" t="s">
        <v>371</v>
      </c>
    </row>
    <row r="50">
      <c r="A50" t="s">
        <v>530</v>
      </c>
    </row>
    <row r="51">
      <c r="A51" t="s">
        <v>373</v>
      </c>
    </row>
    <row r="52">
      <c r="A52" t="s">
        <v>532</v>
      </c>
    </row>
    <row r="53">
      <c r="A53" t="s">
        <v>2068</v>
      </c>
    </row>
    <row r="54">
      <c r="A54" t="s">
        <v>354</v>
      </c>
    </row>
    <row r="55">
      <c r="A55" t="s">
        <v>376</v>
      </c>
    </row>
    <row r="56">
      <c r="A56" t="s">
        <v>1733</v>
      </c>
    </row>
  </sheetData>
  <mergeCells count="1">
    <mergeCell ref="A3:C3"/>
  </mergeCells>
  <pageMargins left="0.7" right="0.7" top="0.75" bottom="0.75" header="0.3" footer="0.3"/>
  <pageSetup paperSize="9" orientation="portrait" horizontalDpi="300" verticalDpi="300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38.71" hidden="0" customWidth="1"/>
    <col min="3" max="3" width="26.71" hidden="0" customWidth="1"/>
  </cols>
  <sheetData>
    <row r="1">
      <c r="A1" s="4" t="s">
        <v>221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</row>
    <row r="4">
      <c r="A4" s="2" t="s">
        <v>354</v>
      </c>
      <c r="B4" s="2" t="s">
        <v>354</v>
      </c>
      <c r="C4" s="2" t="s">
        <v>4510</v>
      </c>
    </row>
    <row r="5">
      <c r="A5" s="5" t="s">
        <v>354</v>
      </c>
      <c r="B5" t="s">
        <v>1527</v>
      </c>
      <c r="C5" t="s">
        <v>2696</v>
      </c>
    </row>
    <row r="6">
      <c r="A6" s="5" t="s">
        <v>354</v>
      </c>
      <c r="B6" t="s">
        <v>1532</v>
      </c>
      <c r="C6" t="s">
        <v>395</v>
      </c>
    </row>
    <row r="7">
      <c r="A7" s="5" t="s">
        <v>354</v>
      </c>
      <c r="B7" t="s">
        <v>1533</v>
      </c>
      <c r="C7" t="s">
        <v>2700</v>
      </c>
    </row>
    <row r="8">
      <c r="A8" s="5" t="s">
        <v>354</v>
      </c>
      <c r="B8" t="s">
        <v>1538</v>
      </c>
      <c r="C8" t="s">
        <v>2703</v>
      </c>
    </row>
    <row r="9">
      <c r="A9" s="5" t="s">
        <v>354</v>
      </c>
      <c r="B9" t="s">
        <v>1543</v>
      </c>
      <c r="C9" t="s">
        <v>2707</v>
      </c>
    </row>
    <row r="10">
      <c r="A10" s="5" t="s">
        <v>354</v>
      </c>
      <c r="B10" t="s">
        <v>1548</v>
      </c>
      <c r="C10" t="s">
        <v>2711</v>
      </c>
    </row>
    <row r="11">
      <c r="A11" s="5" t="s">
        <v>354</v>
      </c>
      <c r="B11" t="s">
        <v>1553</v>
      </c>
      <c r="C11" t="s">
        <v>2715</v>
      </c>
    </row>
    <row r="12">
      <c r="A12" s="5" t="s">
        <v>354</v>
      </c>
      <c r="B12" t="s">
        <v>1558</v>
      </c>
      <c r="C12" t="s">
        <v>2719</v>
      </c>
    </row>
    <row r="13">
      <c r="A13" s="5" t="s">
        <v>354</v>
      </c>
      <c r="B13" t="s">
        <v>1563</v>
      </c>
      <c r="C13" t="s">
        <v>2722</v>
      </c>
    </row>
    <row r="14">
      <c r="A14" s="5" t="s">
        <v>354</v>
      </c>
      <c r="B14" t="s">
        <v>1568</v>
      </c>
      <c r="C14" t="s">
        <v>2726</v>
      </c>
    </row>
    <row r="15">
      <c r="A15" s="5" t="s">
        <v>354</v>
      </c>
      <c r="B15" t="s">
        <v>1573</v>
      </c>
      <c r="C15" t="s">
        <v>2729</v>
      </c>
    </row>
    <row r="16">
      <c r="A16" s="5" t="s">
        <v>354</v>
      </c>
      <c r="B16" t="s">
        <v>1578</v>
      </c>
      <c r="C16" t="s">
        <v>2732</v>
      </c>
    </row>
    <row r="17">
      <c r="A17" s="5" t="s">
        <v>354</v>
      </c>
      <c r="B17" t="s">
        <v>1583</v>
      </c>
      <c r="C17" t="s">
        <v>2736</v>
      </c>
    </row>
    <row r="18">
      <c r="A18" s="5" t="s">
        <v>354</v>
      </c>
      <c r="B18" t="s">
        <v>1588</v>
      </c>
      <c r="C18" t="s">
        <v>2740</v>
      </c>
    </row>
    <row r="19">
      <c r="A19" s="5" t="s">
        <v>354</v>
      </c>
      <c r="B19" t="s">
        <v>1593</v>
      </c>
      <c r="C19" t="s">
        <v>2743</v>
      </c>
    </row>
    <row r="20">
      <c r="A20" s="5" t="s">
        <v>354</v>
      </c>
      <c r="B20" t="s">
        <v>1597</v>
      </c>
      <c r="C20" t="s">
        <v>2746</v>
      </c>
    </row>
    <row r="21">
      <c r="A21" s="5" t="s">
        <v>354</v>
      </c>
      <c r="B21" t="s">
        <v>1601</v>
      </c>
      <c r="C21" t="s">
        <v>2750</v>
      </c>
    </row>
    <row r="22">
      <c r="A22" s="5" t="s">
        <v>354</v>
      </c>
      <c r="B22" t="s">
        <v>1606</v>
      </c>
      <c r="C22" t="s">
        <v>2754</v>
      </c>
    </row>
    <row r="23">
      <c r="A23" s="5" t="s">
        <v>354</v>
      </c>
      <c r="B23" t="s">
        <v>1611</v>
      </c>
      <c r="C23" t="s">
        <v>2758</v>
      </c>
    </row>
    <row r="24">
      <c r="A24" s="5" t="s">
        <v>354</v>
      </c>
      <c r="B24" t="s">
        <v>1616</v>
      </c>
      <c r="C24" t="s">
        <v>2762</v>
      </c>
    </row>
    <row r="25">
      <c r="A25" s="5" t="s">
        <v>354</v>
      </c>
      <c r="B25" t="s">
        <v>1621</v>
      </c>
      <c r="C25" t="s">
        <v>2765</v>
      </c>
    </row>
    <row r="26">
      <c r="A26" s="5" t="s">
        <v>354</v>
      </c>
      <c r="B26" t="s">
        <v>1626</v>
      </c>
      <c r="C26" t="s">
        <v>2769</v>
      </c>
    </row>
    <row r="27">
      <c r="A27" s="5" t="s">
        <v>354</v>
      </c>
      <c r="B27" t="s">
        <v>1631</v>
      </c>
      <c r="C27" t="s">
        <v>2773</v>
      </c>
    </row>
    <row r="28">
      <c r="A28" s="5" t="s">
        <v>354</v>
      </c>
      <c r="B28" t="s">
        <v>1636</v>
      </c>
      <c r="C28" t="s">
        <v>2776</v>
      </c>
    </row>
    <row r="29">
      <c r="A29" s="5" t="s">
        <v>354</v>
      </c>
      <c r="B29" t="s">
        <v>1641</v>
      </c>
      <c r="C29" t="s">
        <v>2780</v>
      </c>
    </row>
    <row r="30">
      <c r="A30" s="5" t="s">
        <v>354</v>
      </c>
      <c r="B30" t="s">
        <v>1646</v>
      </c>
      <c r="C30" t="s">
        <v>2782</v>
      </c>
    </row>
    <row r="31">
      <c r="A31" s="5" t="s">
        <v>354</v>
      </c>
      <c r="B31" t="s">
        <v>1651</v>
      </c>
      <c r="C31" t="s">
        <v>2786</v>
      </c>
    </row>
    <row r="32">
      <c r="A32" s="5" t="s">
        <v>354</v>
      </c>
      <c r="B32" t="s">
        <v>1656</v>
      </c>
      <c r="C32" t="s">
        <v>2790</v>
      </c>
    </row>
    <row r="33">
      <c r="A33" s="5" t="s">
        <v>354</v>
      </c>
      <c r="B33" t="s">
        <v>1661</v>
      </c>
      <c r="C33" t="s">
        <v>2794</v>
      </c>
    </row>
    <row r="34">
      <c r="A34" s="5" t="s">
        <v>354</v>
      </c>
      <c r="B34" t="s">
        <v>1666</v>
      </c>
      <c r="C34" t="s">
        <v>2797</v>
      </c>
    </row>
    <row r="35">
      <c r="A35" s="5" t="s">
        <v>354</v>
      </c>
      <c r="B35" t="s">
        <v>1671</v>
      </c>
      <c r="C35" t="s">
        <v>2786</v>
      </c>
    </row>
    <row r="36">
      <c r="A36" s="5" t="s">
        <v>354</v>
      </c>
      <c r="B36" t="s">
        <v>1676</v>
      </c>
      <c r="C36" t="s">
        <v>2804</v>
      </c>
    </row>
    <row r="37">
      <c r="A37" s="5" t="s">
        <v>354</v>
      </c>
      <c r="B37" t="s">
        <v>1677</v>
      </c>
      <c r="C37" t="s">
        <v>2806</v>
      </c>
    </row>
    <row r="38">
      <c r="A38" s="5" t="s">
        <v>354</v>
      </c>
      <c r="B38" t="s">
        <v>1682</v>
      </c>
      <c r="C38" t="s">
        <v>2810</v>
      </c>
    </row>
    <row r="39">
      <c r="A39" s="5" t="s">
        <v>354</v>
      </c>
      <c r="B39" t="s">
        <v>1687</v>
      </c>
      <c r="C39" t="s">
        <v>2814</v>
      </c>
    </row>
    <row r="40">
      <c r="A40" s="5" t="s">
        <v>354</v>
      </c>
      <c r="B40" t="s">
        <v>1692</v>
      </c>
      <c r="C40" t="s">
        <v>2817</v>
      </c>
    </row>
    <row r="41">
      <c r="A41" s="5" t="s">
        <v>354</v>
      </c>
      <c r="B41" t="s">
        <v>1697</v>
      </c>
      <c r="C41" t="s">
        <v>2820</v>
      </c>
    </row>
    <row r="42">
      <c r="A42" s="5" t="s">
        <v>354</v>
      </c>
      <c r="B42" t="s">
        <v>1702</v>
      </c>
      <c r="C42" t="s">
        <v>2824</v>
      </c>
    </row>
    <row r="43">
      <c r="A43" s="5" t="s">
        <v>354</v>
      </c>
      <c r="B43" t="s">
        <v>1707</v>
      </c>
      <c r="C43" t="s">
        <v>2827</v>
      </c>
    </row>
    <row r="44">
      <c r="A44" s="5" t="s">
        <v>354</v>
      </c>
      <c r="B44" t="s">
        <v>1712</v>
      </c>
      <c r="C44" t="s">
        <v>2831</v>
      </c>
    </row>
    <row r="45">
      <c r="A45" s="5" t="s">
        <v>354</v>
      </c>
      <c r="B45" t="s">
        <v>1717</v>
      </c>
      <c r="C45" t="s">
        <v>2835</v>
      </c>
    </row>
    <row r="46">
      <c r="A46" s="5" t="s">
        <v>354</v>
      </c>
      <c r="B46" t="s">
        <v>1722</v>
      </c>
      <c r="C46" t="s">
        <v>2839</v>
      </c>
    </row>
    <row r="47">
      <c r="A47" s="5" t="s">
        <v>354</v>
      </c>
      <c r="B47" t="s">
        <v>1727</v>
      </c>
      <c r="C47" t="s">
        <v>2843</v>
      </c>
    </row>
    <row r="49">
      <c r="A49" t="s">
        <v>371</v>
      </c>
    </row>
    <row r="50">
      <c r="A50" t="s">
        <v>530</v>
      </c>
    </row>
    <row r="51">
      <c r="A51" t="s">
        <v>373</v>
      </c>
    </row>
    <row r="52">
      <c r="A52" t="s">
        <v>532</v>
      </c>
    </row>
    <row r="53">
      <c r="A53" t="s">
        <v>2068</v>
      </c>
    </row>
    <row r="54">
      <c r="A54" t="s">
        <v>354</v>
      </c>
    </row>
    <row r="55">
      <c r="A55" t="s">
        <v>376</v>
      </c>
    </row>
    <row r="56">
      <c r="A56" t="s">
        <v>1733</v>
      </c>
    </row>
  </sheetData>
  <mergeCells count="1">
    <mergeCell ref="A3:C3"/>
  </mergeCells>
  <pageMargins left="0.7" right="0.7" top="0.75" bottom="0.75" header="0.3" footer="0.3"/>
  <pageSetup paperSize="9" orientation="portrait" horizontalDpi="300" verticalDpi="300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61.71" hidden="0" customWidth="1"/>
    <col min="2" max="2" width="61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</cols>
  <sheetData>
    <row r="1">
      <c r="A1" s="4" t="s">
        <v>223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</row>
    <row r="4">
      <c r="A4" s="2" t="s">
        <v>354</v>
      </c>
      <c r="B4" s="2" t="s">
        <v>354</v>
      </c>
      <c r="C4" s="2" t="s">
        <v>378</v>
      </c>
      <c r="D4" s="2" t="s">
        <v>379</v>
      </c>
      <c r="E4" s="2" t="s">
        <v>380</v>
      </c>
      <c r="F4" s="2" t="s">
        <v>381</v>
      </c>
      <c r="G4" s="2" t="s">
        <v>382</v>
      </c>
      <c r="H4" s="2" t="s">
        <v>383</v>
      </c>
    </row>
    <row r="5">
      <c r="A5" s="5" t="s">
        <v>384</v>
      </c>
      <c r="B5" t="s">
        <v>691</v>
      </c>
      <c r="C5" t="s">
        <v>692</v>
      </c>
      <c r="D5" t="s">
        <v>468</v>
      </c>
      <c r="E5" t="s">
        <v>820</v>
      </c>
      <c r="F5" t="s">
        <v>364</v>
      </c>
      <c r="G5" t="s">
        <v>804</v>
      </c>
      <c r="H5" t="s">
        <v>583</v>
      </c>
    </row>
    <row r="6">
      <c r="A6" s="5" t="s">
        <v>384</v>
      </c>
      <c r="B6" t="s">
        <v>694</v>
      </c>
      <c r="C6" t="s">
        <v>695</v>
      </c>
      <c r="D6" t="s">
        <v>392</v>
      </c>
      <c r="E6" t="s">
        <v>748</v>
      </c>
      <c r="F6" t="s">
        <v>708</v>
      </c>
      <c r="G6" t="s">
        <v>395</v>
      </c>
      <c r="H6" t="s">
        <v>395</v>
      </c>
    </row>
    <row r="7">
      <c r="A7" s="5" t="s">
        <v>384</v>
      </c>
      <c r="B7" t="s">
        <v>697</v>
      </c>
      <c r="C7" t="s">
        <v>698</v>
      </c>
      <c r="D7" t="s">
        <v>699</v>
      </c>
      <c r="E7" t="s">
        <v>824</v>
      </c>
      <c r="F7" t="s">
        <v>825</v>
      </c>
      <c r="G7" t="s">
        <v>560</v>
      </c>
      <c r="H7" t="s">
        <v>456</v>
      </c>
    </row>
    <row r="8">
      <c r="A8" s="5" t="s">
        <v>384</v>
      </c>
      <c r="B8" t="s">
        <v>701</v>
      </c>
      <c r="C8" t="s">
        <v>460</v>
      </c>
      <c r="D8" t="s">
        <v>472</v>
      </c>
      <c r="E8" t="s">
        <v>828</v>
      </c>
      <c r="F8" t="s">
        <v>438</v>
      </c>
      <c r="G8" t="s">
        <v>363</v>
      </c>
      <c r="H8" t="s">
        <v>520</v>
      </c>
    </row>
    <row r="9">
      <c r="A9" s="5" t="s">
        <v>391</v>
      </c>
      <c r="B9" t="s">
        <v>391</v>
      </c>
      <c r="C9" t="s">
        <v>705</v>
      </c>
      <c r="D9" t="s">
        <v>520</v>
      </c>
      <c r="E9" t="s">
        <v>829</v>
      </c>
      <c r="F9" t="s">
        <v>394</v>
      </c>
      <c r="G9" t="s">
        <v>395</v>
      </c>
      <c r="H9" t="s">
        <v>395</v>
      </c>
    </row>
    <row r="10">
      <c r="A10" s="5" t="s">
        <v>396</v>
      </c>
      <c r="B10" t="s">
        <v>707</v>
      </c>
      <c r="C10" t="s">
        <v>708</v>
      </c>
      <c r="D10" t="s">
        <v>584</v>
      </c>
      <c r="E10" t="s">
        <v>832</v>
      </c>
      <c r="F10" t="s">
        <v>414</v>
      </c>
      <c r="G10" t="s">
        <v>882</v>
      </c>
      <c r="H10" t="s">
        <v>883</v>
      </c>
    </row>
    <row r="11">
      <c r="A11" s="5" t="s">
        <v>396</v>
      </c>
      <c r="B11" t="s">
        <v>709</v>
      </c>
      <c r="C11" t="s">
        <v>710</v>
      </c>
      <c r="D11" t="s">
        <v>400</v>
      </c>
      <c r="E11" t="s">
        <v>395</v>
      </c>
      <c r="F11" t="s">
        <v>395</v>
      </c>
      <c r="G11" t="s">
        <v>446</v>
      </c>
      <c r="H11" t="s">
        <v>427</v>
      </c>
    </row>
    <row r="12">
      <c r="A12" s="5" t="s">
        <v>396</v>
      </c>
      <c r="B12" t="s">
        <v>712</v>
      </c>
      <c r="C12" t="s">
        <v>713</v>
      </c>
      <c r="D12" t="s">
        <v>541</v>
      </c>
      <c r="E12" t="s">
        <v>535</v>
      </c>
      <c r="F12" t="s">
        <v>646</v>
      </c>
      <c r="G12" t="s">
        <v>395</v>
      </c>
      <c r="H12" t="s">
        <v>395</v>
      </c>
    </row>
    <row r="13">
      <c r="A13" s="5" t="s">
        <v>396</v>
      </c>
      <c r="B13" t="s">
        <v>716</v>
      </c>
      <c r="C13" t="s">
        <v>717</v>
      </c>
      <c r="D13" t="s">
        <v>669</v>
      </c>
      <c r="E13" t="s">
        <v>424</v>
      </c>
      <c r="F13" t="s">
        <v>595</v>
      </c>
      <c r="G13" t="s">
        <v>395</v>
      </c>
      <c r="H13" t="s">
        <v>395</v>
      </c>
    </row>
    <row r="14">
      <c r="A14" s="5" t="s">
        <v>396</v>
      </c>
      <c r="B14" t="s">
        <v>721</v>
      </c>
      <c r="C14" t="s">
        <v>722</v>
      </c>
      <c r="D14" t="s">
        <v>534</v>
      </c>
      <c r="E14" t="s">
        <v>395</v>
      </c>
      <c r="F14" t="s">
        <v>395</v>
      </c>
      <c r="G14" t="s">
        <v>395</v>
      </c>
      <c r="H14" t="s">
        <v>395</v>
      </c>
    </row>
    <row r="15">
      <c r="A15" s="5" t="s">
        <v>396</v>
      </c>
      <c r="B15" t="s">
        <v>723</v>
      </c>
      <c r="C15" t="s">
        <v>467</v>
      </c>
      <c r="D15" t="s">
        <v>439</v>
      </c>
      <c r="E15" t="s">
        <v>395</v>
      </c>
      <c r="F15" t="s">
        <v>395</v>
      </c>
      <c r="G15" t="s">
        <v>395</v>
      </c>
      <c r="H15" t="s">
        <v>395</v>
      </c>
    </row>
    <row r="16">
      <c r="A16" s="5" t="s">
        <v>403</v>
      </c>
      <c r="B16" t="s">
        <v>725</v>
      </c>
      <c r="C16" t="s">
        <v>726</v>
      </c>
      <c r="D16" t="s">
        <v>430</v>
      </c>
      <c r="E16" t="s">
        <v>837</v>
      </c>
      <c r="F16" t="s">
        <v>757</v>
      </c>
      <c r="G16" t="s">
        <v>395</v>
      </c>
      <c r="H16" t="s">
        <v>401</v>
      </c>
    </row>
    <row r="17">
      <c r="A17" s="5" t="s">
        <v>403</v>
      </c>
      <c r="B17" t="s">
        <v>729</v>
      </c>
      <c r="C17" t="s">
        <v>699</v>
      </c>
      <c r="D17" t="s">
        <v>474</v>
      </c>
      <c r="E17" t="s">
        <v>395</v>
      </c>
      <c r="F17" t="s">
        <v>395</v>
      </c>
      <c r="G17" t="s">
        <v>395</v>
      </c>
      <c r="H17" t="s">
        <v>395</v>
      </c>
    </row>
    <row r="18">
      <c r="A18" s="5" t="s">
        <v>410</v>
      </c>
      <c r="B18" t="s">
        <v>731</v>
      </c>
      <c r="C18" t="s">
        <v>732</v>
      </c>
      <c r="D18" t="s">
        <v>412</v>
      </c>
      <c r="E18" t="s">
        <v>840</v>
      </c>
      <c r="F18" t="s">
        <v>546</v>
      </c>
      <c r="G18" t="s">
        <v>736</v>
      </c>
      <c r="H18" t="s">
        <v>764</v>
      </c>
    </row>
    <row r="19">
      <c r="A19" s="5" t="s">
        <v>410</v>
      </c>
      <c r="B19" t="s">
        <v>733</v>
      </c>
      <c r="C19" t="s">
        <v>734</v>
      </c>
      <c r="D19" t="s">
        <v>412</v>
      </c>
      <c r="E19" t="s">
        <v>842</v>
      </c>
      <c r="F19" t="s">
        <v>666</v>
      </c>
      <c r="G19" t="s">
        <v>395</v>
      </c>
      <c r="H19" t="s">
        <v>395</v>
      </c>
    </row>
    <row r="20">
      <c r="A20" s="5" t="s">
        <v>416</v>
      </c>
      <c r="B20" t="s">
        <v>416</v>
      </c>
      <c r="C20" t="s">
        <v>736</v>
      </c>
      <c r="D20" t="s">
        <v>418</v>
      </c>
      <c r="E20" t="s">
        <v>844</v>
      </c>
      <c r="F20" t="s">
        <v>669</v>
      </c>
      <c r="G20" t="s">
        <v>468</v>
      </c>
      <c r="H20" t="s">
        <v>446</v>
      </c>
    </row>
    <row r="21">
      <c r="A21" s="5" t="s">
        <v>416</v>
      </c>
      <c r="B21" t="s">
        <v>739</v>
      </c>
      <c r="C21" t="s">
        <v>736</v>
      </c>
      <c r="D21" t="s">
        <v>570</v>
      </c>
      <c r="E21" t="s">
        <v>635</v>
      </c>
      <c r="F21" t="s">
        <v>524</v>
      </c>
      <c r="G21" t="s">
        <v>885</v>
      </c>
      <c r="H21" t="s">
        <v>440</v>
      </c>
    </row>
    <row r="22">
      <c r="A22" s="5" t="s">
        <v>423</v>
      </c>
      <c r="B22" t="s">
        <v>423</v>
      </c>
      <c r="C22" t="s">
        <v>465</v>
      </c>
      <c r="D22" t="s">
        <v>525</v>
      </c>
      <c r="E22" t="s">
        <v>394</v>
      </c>
      <c r="F22" t="s">
        <v>425</v>
      </c>
      <c r="G22" t="s">
        <v>426</v>
      </c>
      <c r="H22" t="s">
        <v>427</v>
      </c>
    </row>
    <row r="23">
      <c r="A23" s="5" t="s">
        <v>423</v>
      </c>
      <c r="B23" t="s">
        <v>428</v>
      </c>
      <c r="C23" t="s">
        <v>429</v>
      </c>
      <c r="D23" t="s">
        <v>430</v>
      </c>
      <c r="E23" t="s">
        <v>367</v>
      </c>
      <c r="F23" t="s">
        <v>431</v>
      </c>
      <c r="G23" t="s">
        <v>395</v>
      </c>
      <c r="H23" t="s">
        <v>432</v>
      </c>
    </row>
    <row r="24">
      <c r="A24" s="5" t="s">
        <v>433</v>
      </c>
      <c r="B24" t="s">
        <v>433</v>
      </c>
      <c r="C24" t="s">
        <v>434</v>
      </c>
      <c r="D24" t="s">
        <v>431</v>
      </c>
      <c r="E24" t="s">
        <v>435</v>
      </c>
      <c r="F24" t="s">
        <v>436</v>
      </c>
      <c r="G24" t="s">
        <v>395</v>
      </c>
      <c r="H24" t="s">
        <v>395</v>
      </c>
    </row>
    <row r="25">
      <c r="A25" s="5" t="s">
        <v>437</v>
      </c>
      <c r="B25" t="s">
        <v>437</v>
      </c>
      <c r="C25" t="s">
        <v>409</v>
      </c>
      <c r="D25" t="s">
        <v>438</v>
      </c>
      <c r="E25" t="s">
        <v>439</v>
      </c>
      <c r="F25" t="s">
        <v>440</v>
      </c>
      <c r="G25" t="s">
        <v>395</v>
      </c>
      <c r="H25" t="s">
        <v>395</v>
      </c>
    </row>
    <row r="26">
      <c r="A26" s="5" t="s">
        <v>441</v>
      </c>
      <c r="B26" t="s">
        <v>441</v>
      </c>
      <c r="C26" t="s">
        <v>393</v>
      </c>
      <c r="D26" t="s">
        <v>438</v>
      </c>
      <c r="E26" t="s">
        <v>442</v>
      </c>
      <c r="F26" t="s">
        <v>398</v>
      </c>
      <c r="G26" t="s">
        <v>395</v>
      </c>
      <c r="H26" t="s">
        <v>395</v>
      </c>
    </row>
    <row r="27">
      <c r="A27" s="5" t="s">
        <v>443</v>
      </c>
      <c r="B27" t="s">
        <v>743</v>
      </c>
      <c r="C27" t="s">
        <v>426</v>
      </c>
      <c r="D27" t="s">
        <v>584</v>
      </c>
      <c r="E27" t="s">
        <v>402</v>
      </c>
      <c r="F27" t="s">
        <v>647</v>
      </c>
      <c r="G27" t="s">
        <v>395</v>
      </c>
      <c r="H27" t="s">
        <v>395</v>
      </c>
    </row>
    <row r="28">
      <c r="A28" s="5" t="s">
        <v>443</v>
      </c>
      <c r="B28" t="s">
        <v>744</v>
      </c>
      <c r="C28" t="s">
        <v>472</v>
      </c>
      <c r="D28" t="s">
        <v>745</v>
      </c>
      <c r="E28" t="s">
        <v>367</v>
      </c>
      <c r="F28" t="s">
        <v>440</v>
      </c>
      <c r="G28" t="s">
        <v>395</v>
      </c>
      <c r="H28" t="s">
        <v>395</v>
      </c>
    </row>
    <row r="29">
      <c r="A29" s="5" t="s">
        <v>448</v>
      </c>
      <c r="B29" t="s">
        <v>747</v>
      </c>
      <c r="C29" t="s">
        <v>748</v>
      </c>
      <c r="D29" t="s">
        <v>457</v>
      </c>
      <c r="E29" t="s">
        <v>461</v>
      </c>
      <c r="F29" t="s">
        <v>394</v>
      </c>
      <c r="G29" t="s">
        <v>488</v>
      </c>
      <c r="H29" t="s">
        <v>478</v>
      </c>
    </row>
    <row r="30">
      <c r="A30" s="5" t="s">
        <v>448</v>
      </c>
      <c r="B30" t="s">
        <v>750</v>
      </c>
      <c r="C30" t="s">
        <v>751</v>
      </c>
      <c r="D30" t="s">
        <v>455</v>
      </c>
      <c r="E30" t="s">
        <v>852</v>
      </c>
      <c r="F30" t="s">
        <v>524</v>
      </c>
      <c r="G30" t="s">
        <v>354</v>
      </c>
      <c r="H30" t="s">
        <v>354</v>
      </c>
    </row>
    <row r="31">
      <c r="A31" s="5" t="s">
        <v>448</v>
      </c>
      <c r="B31" t="s">
        <v>753</v>
      </c>
      <c r="C31" t="s">
        <v>754</v>
      </c>
      <c r="D31" t="s">
        <v>538</v>
      </c>
      <c r="E31" t="s">
        <v>854</v>
      </c>
      <c r="F31" t="s">
        <v>432</v>
      </c>
      <c r="G31" t="s">
        <v>395</v>
      </c>
      <c r="H31" t="s">
        <v>395</v>
      </c>
    </row>
    <row r="32">
      <c r="A32" s="5" t="s">
        <v>453</v>
      </c>
      <c r="B32" t="s">
        <v>755</v>
      </c>
      <c r="C32" t="s">
        <v>756</v>
      </c>
      <c r="D32" t="s">
        <v>439</v>
      </c>
      <c r="E32" t="s">
        <v>856</v>
      </c>
      <c r="F32" t="s">
        <v>392</v>
      </c>
      <c r="G32" t="s">
        <v>395</v>
      </c>
      <c r="H32" t="s">
        <v>395</v>
      </c>
    </row>
    <row r="33">
      <c r="A33" s="5" t="s">
        <v>453</v>
      </c>
      <c r="B33" t="s">
        <v>759</v>
      </c>
      <c r="C33" t="s">
        <v>760</v>
      </c>
      <c r="D33" t="s">
        <v>427</v>
      </c>
      <c r="E33" t="s">
        <v>547</v>
      </c>
      <c r="F33" t="s">
        <v>457</v>
      </c>
      <c r="G33" t="s">
        <v>886</v>
      </c>
      <c r="H33" t="s">
        <v>465</v>
      </c>
    </row>
    <row r="34">
      <c r="A34" s="5" t="s">
        <v>453</v>
      </c>
      <c r="B34" t="s">
        <v>762</v>
      </c>
      <c r="C34" t="s">
        <v>763</v>
      </c>
      <c r="D34" t="s">
        <v>442</v>
      </c>
      <c r="E34" t="s">
        <v>451</v>
      </c>
      <c r="F34" t="s">
        <v>800</v>
      </c>
      <c r="G34" t="s">
        <v>395</v>
      </c>
      <c r="H34" t="s">
        <v>395</v>
      </c>
    </row>
    <row r="35">
      <c r="A35" s="5" t="s">
        <v>453</v>
      </c>
      <c r="B35" t="s">
        <v>766</v>
      </c>
      <c r="C35" t="s">
        <v>545</v>
      </c>
      <c r="D35" t="s">
        <v>538</v>
      </c>
      <c r="E35" t="s">
        <v>864</v>
      </c>
      <c r="F35" t="s">
        <v>455</v>
      </c>
      <c r="G35" t="s">
        <v>395</v>
      </c>
      <c r="H35" t="s">
        <v>395</v>
      </c>
    </row>
    <row r="36">
      <c r="A36" s="5" t="s">
        <v>453</v>
      </c>
      <c r="B36" t="s">
        <v>767</v>
      </c>
      <c r="C36" t="s">
        <v>768</v>
      </c>
      <c r="D36" t="s">
        <v>398</v>
      </c>
      <c r="E36" t="s">
        <v>415</v>
      </c>
      <c r="F36" t="s">
        <v>435</v>
      </c>
      <c r="G36" t="s">
        <v>395</v>
      </c>
      <c r="H36" t="s">
        <v>395</v>
      </c>
    </row>
    <row r="37">
      <c r="A37" s="5" t="s">
        <v>453</v>
      </c>
      <c r="B37" t="s">
        <v>769</v>
      </c>
      <c r="C37" t="s">
        <v>770</v>
      </c>
      <c r="D37" t="s">
        <v>436</v>
      </c>
      <c r="E37" t="s">
        <v>868</v>
      </c>
      <c r="F37" t="s">
        <v>432</v>
      </c>
      <c r="G37" t="s">
        <v>395</v>
      </c>
      <c r="H37" t="s">
        <v>395</v>
      </c>
    </row>
    <row r="38">
      <c r="A38" s="5" t="s">
        <v>459</v>
      </c>
      <c r="B38" t="s">
        <v>773</v>
      </c>
      <c r="C38" t="s">
        <v>774</v>
      </c>
      <c r="D38" t="s">
        <v>472</v>
      </c>
      <c r="E38" t="s">
        <v>561</v>
      </c>
      <c r="F38" t="s">
        <v>571</v>
      </c>
      <c r="G38" t="s">
        <v>395</v>
      </c>
      <c r="H38" t="s">
        <v>395</v>
      </c>
    </row>
    <row r="39">
      <c r="A39" s="5" t="s">
        <v>459</v>
      </c>
      <c r="B39" t="s">
        <v>776</v>
      </c>
      <c r="C39" t="s">
        <v>777</v>
      </c>
      <c r="D39" t="s">
        <v>757</v>
      </c>
      <c r="E39" t="s">
        <v>560</v>
      </c>
      <c r="F39" t="s">
        <v>718</v>
      </c>
      <c r="G39" t="s">
        <v>820</v>
      </c>
      <c r="H39" t="s">
        <v>868</v>
      </c>
    </row>
    <row r="40">
      <c r="A40" s="5" t="s">
        <v>459</v>
      </c>
      <c r="B40" t="s">
        <v>780</v>
      </c>
      <c r="C40" t="s">
        <v>781</v>
      </c>
      <c r="D40" t="s">
        <v>612</v>
      </c>
      <c r="E40" t="s">
        <v>473</v>
      </c>
      <c r="F40" t="s">
        <v>829</v>
      </c>
      <c r="G40" t="s">
        <v>888</v>
      </c>
      <c r="H40" t="s">
        <v>683</v>
      </c>
    </row>
    <row r="41">
      <c r="A41" s="5" t="s">
        <v>466</v>
      </c>
      <c r="B41" t="s">
        <v>466</v>
      </c>
      <c r="C41" t="s">
        <v>467</v>
      </c>
      <c r="D41" t="s">
        <v>468</v>
      </c>
      <c r="E41" t="s">
        <v>469</v>
      </c>
      <c r="F41" t="s">
        <v>427</v>
      </c>
      <c r="G41" t="s">
        <v>395</v>
      </c>
      <c r="H41" t="s">
        <v>395</v>
      </c>
    </row>
    <row r="42">
      <c r="A42" s="5" t="s">
        <v>470</v>
      </c>
      <c r="B42" t="s">
        <v>470</v>
      </c>
      <c r="C42" t="s">
        <v>783</v>
      </c>
      <c r="D42" t="s">
        <v>655</v>
      </c>
      <c r="E42" t="s">
        <v>473</v>
      </c>
      <c r="F42" t="s">
        <v>643</v>
      </c>
      <c r="G42" t="s">
        <v>475</v>
      </c>
      <c r="H42" t="s">
        <v>476</v>
      </c>
    </row>
    <row r="43">
      <c r="A43" s="5" t="s">
        <v>784</v>
      </c>
      <c r="B43" t="s">
        <v>784</v>
      </c>
      <c r="C43" t="s">
        <v>785</v>
      </c>
      <c r="D43" t="s">
        <v>400</v>
      </c>
      <c r="E43" t="s">
        <v>533</v>
      </c>
      <c r="F43" t="s">
        <v>422</v>
      </c>
      <c r="G43" t="s">
        <v>395</v>
      </c>
      <c r="H43" t="s">
        <v>395</v>
      </c>
    </row>
    <row r="44">
      <c r="A44" s="5" t="s">
        <v>784</v>
      </c>
      <c r="B44" t="s">
        <v>787</v>
      </c>
      <c r="C44" t="s">
        <v>788</v>
      </c>
      <c r="D44" t="s">
        <v>475</v>
      </c>
      <c r="E44" t="s">
        <v>409</v>
      </c>
      <c r="F44" t="s">
        <v>636</v>
      </c>
      <c r="G44" t="s">
        <v>395</v>
      </c>
      <c r="H44" t="s">
        <v>395</v>
      </c>
    </row>
    <row r="45">
      <c r="A45" s="5" t="s">
        <v>481</v>
      </c>
      <c r="B45" t="s">
        <v>792</v>
      </c>
      <c r="C45" t="s">
        <v>482</v>
      </c>
      <c r="D45" t="s">
        <v>793</v>
      </c>
      <c r="E45" t="s">
        <v>873</v>
      </c>
      <c r="F45" t="s">
        <v>551</v>
      </c>
      <c r="G45" t="s">
        <v>889</v>
      </c>
      <c r="H45" t="s">
        <v>462</v>
      </c>
    </row>
    <row r="46">
      <c r="A46" s="5" t="s">
        <v>481</v>
      </c>
      <c r="B46" t="s">
        <v>797</v>
      </c>
      <c r="C46" t="s">
        <v>798</v>
      </c>
      <c r="D46" t="s">
        <v>658</v>
      </c>
      <c r="E46" t="s">
        <v>395</v>
      </c>
      <c r="F46" t="s">
        <v>395</v>
      </c>
      <c r="G46" t="s">
        <v>454</v>
      </c>
      <c r="H46" t="s">
        <v>520</v>
      </c>
    </row>
    <row r="47">
      <c r="A47" s="5" t="s">
        <v>486</v>
      </c>
      <c r="B47" t="s">
        <v>802</v>
      </c>
      <c r="C47" t="s">
        <v>803</v>
      </c>
      <c r="D47" t="s">
        <v>764</v>
      </c>
      <c r="E47" t="s">
        <v>489</v>
      </c>
      <c r="F47" t="s">
        <v>490</v>
      </c>
      <c r="G47" t="s">
        <v>395</v>
      </c>
      <c r="H47" t="s">
        <v>395</v>
      </c>
    </row>
    <row r="48">
      <c r="A48" s="5" t="s">
        <v>806</v>
      </c>
      <c r="B48" t="s">
        <v>807</v>
      </c>
      <c r="C48" t="s">
        <v>395</v>
      </c>
      <c r="D48" t="s">
        <v>409</v>
      </c>
      <c r="E48" t="s">
        <v>395</v>
      </c>
      <c r="F48" t="s">
        <v>395</v>
      </c>
      <c r="G48" t="s">
        <v>395</v>
      </c>
      <c r="H48" t="s">
        <v>395</v>
      </c>
    </row>
    <row r="49">
      <c r="A49" s="5" t="s">
        <v>806</v>
      </c>
      <c r="B49" t="s">
        <v>809</v>
      </c>
      <c r="C49" t="s">
        <v>395</v>
      </c>
      <c r="D49" t="s">
        <v>395</v>
      </c>
      <c r="E49" t="s">
        <v>395</v>
      </c>
      <c r="F49" t="s">
        <v>395</v>
      </c>
      <c r="G49" t="s">
        <v>354</v>
      </c>
      <c r="H49" t="s">
        <v>354</v>
      </c>
    </row>
    <row r="50">
      <c r="A50" s="5" t="s">
        <v>354</v>
      </c>
      <c r="B50" t="s">
        <v>493</v>
      </c>
      <c r="C50" t="s">
        <v>369</v>
      </c>
      <c r="D50" t="s">
        <v>370</v>
      </c>
      <c r="E50" t="s">
        <v>465</v>
      </c>
      <c r="F50" t="s">
        <v>494</v>
      </c>
      <c r="G50" t="s">
        <v>495</v>
      </c>
      <c r="H50" t="s">
        <v>496</v>
      </c>
    </row>
    <row r="51">
      <c r="A51" s="5" t="s">
        <v>354</v>
      </c>
      <c r="B51" t="s">
        <v>497</v>
      </c>
      <c r="C51" t="s">
        <v>810</v>
      </c>
      <c r="D51" t="s">
        <v>811</v>
      </c>
      <c r="E51" t="s">
        <v>874</v>
      </c>
      <c r="F51" t="s">
        <v>875</v>
      </c>
      <c r="G51" t="s">
        <v>890</v>
      </c>
      <c r="H51" t="s">
        <v>891</v>
      </c>
    </row>
    <row r="53">
      <c r="A53" t="s">
        <v>371</v>
      </c>
    </row>
    <row r="54">
      <c r="A54" t="s">
        <v>372</v>
      </c>
    </row>
    <row r="55">
      <c r="A55" t="s">
        <v>504</v>
      </c>
    </row>
    <row r="56">
      <c r="A56" t="s">
        <v>373</v>
      </c>
    </row>
    <row r="57">
      <c r="A57" t="s">
        <v>374</v>
      </c>
    </row>
    <row r="58">
      <c r="A58" t="s">
        <v>4511</v>
      </c>
    </row>
    <row r="59">
      <c r="A59" t="s">
        <v>354</v>
      </c>
    </row>
    <row r="60">
      <c r="A60" t="s">
        <v>376</v>
      </c>
    </row>
    <row r="61">
      <c r="A61" t="s">
        <v>818</v>
      </c>
    </row>
    <row r="62">
      <c r="A62" t="s">
        <v>354</v>
      </c>
    </row>
    <row r="63">
      <c r="A63" t="s">
        <v>507</v>
      </c>
    </row>
    <row r="64">
      <c r="A64" t="s">
        <v>819</v>
      </c>
    </row>
  </sheetData>
  <mergeCells count="21">
    <mergeCell ref="A3:H3"/>
    <mergeCell ref="A18:A19"/>
    <mergeCell ref="A16:A17"/>
    <mergeCell ref="A32:A37"/>
    <mergeCell ref="A47:A47"/>
    <mergeCell ref="A9:A9"/>
    <mergeCell ref="A45:A46"/>
    <mergeCell ref="A25:A25"/>
    <mergeCell ref="A10:A15"/>
    <mergeCell ref="A20:A21"/>
    <mergeCell ref="A38:A40"/>
    <mergeCell ref="A43:A44"/>
    <mergeCell ref="A22:A23"/>
    <mergeCell ref="A24:A24"/>
    <mergeCell ref="A42:A42"/>
    <mergeCell ref="A27:A28"/>
    <mergeCell ref="A5:A8"/>
    <mergeCell ref="A41:A41"/>
    <mergeCell ref="A29:A31"/>
    <mergeCell ref="A48:A49"/>
    <mergeCell ref="A26:A26"/>
  </mergeCells>
  <pageMargins left="0.7" right="0.7" top="0.75" bottom="0.75" header="0.3" footer="0.3"/>
  <pageSetup paperSize="9" orientation="portrait" horizontalDpi="300" verticalDpi="300"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38.71" hidden="0" customWidth="1"/>
    <col min="3" max="3" width="20.71" hidden="0" customWidth="1"/>
    <col min="4" max="4" width="20.71" hidden="0" customWidth="1"/>
  </cols>
  <sheetData>
    <row r="1">
      <c r="A1" s="4" t="s">
        <v>226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</row>
    <row r="4">
      <c r="A4" s="2" t="s">
        <v>354</v>
      </c>
      <c r="B4" s="2" t="s">
        <v>354</v>
      </c>
      <c r="C4" s="2" t="s">
        <v>355</v>
      </c>
      <c r="D4" s="2" t="s">
        <v>356</v>
      </c>
    </row>
    <row r="5">
      <c r="A5" s="5" t="s">
        <v>354</v>
      </c>
      <c r="B5" t="s">
        <v>1527</v>
      </c>
      <c r="C5" t="s">
        <v>1902</v>
      </c>
      <c r="D5" t="s">
        <v>1903</v>
      </c>
    </row>
    <row r="6">
      <c r="A6" s="5" t="s">
        <v>354</v>
      </c>
      <c r="B6" t="s">
        <v>1532</v>
      </c>
      <c r="C6" t="s">
        <v>395</v>
      </c>
      <c r="D6" t="s">
        <v>395</v>
      </c>
    </row>
    <row r="7">
      <c r="A7" s="5" t="s">
        <v>354</v>
      </c>
      <c r="B7" t="s">
        <v>1533</v>
      </c>
      <c r="C7" t="s">
        <v>1906</v>
      </c>
      <c r="D7" t="s">
        <v>1907</v>
      </c>
    </row>
    <row r="8">
      <c r="A8" s="5" t="s">
        <v>354</v>
      </c>
      <c r="B8" t="s">
        <v>1538</v>
      </c>
      <c r="C8" t="s">
        <v>1910</v>
      </c>
      <c r="D8" t="s">
        <v>1911</v>
      </c>
    </row>
    <row r="9">
      <c r="A9" s="5" t="s">
        <v>354</v>
      </c>
      <c r="B9" t="s">
        <v>1543</v>
      </c>
      <c r="C9" t="s">
        <v>1914</v>
      </c>
      <c r="D9" t="s">
        <v>395</v>
      </c>
    </row>
    <row r="10">
      <c r="A10" s="5" t="s">
        <v>354</v>
      </c>
      <c r="B10" t="s">
        <v>1548</v>
      </c>
      <c r="C10" t="s">
        <v>1917</v>
      </c>
      <c r="D10" t="s">
        <v>1918</v>
      </c>
    </row>
    <row r="11">
      <c r="A11" s="5" t="s">
        <v>354</v>
      </c>
      <c r="B11" t="s">
        <v>1553</v>
      </c>
      <c r="C11" t="s">
        <v>1921</v>
      </c>
      <c r="D11" t="s">
        <v>1922</v>
      </c>
    </row>
    <row r="12">
      <c r="A12" s="5" t="s">
        <v>354</v>
      </c>
      <c r="B12" t="s">
        <v>1558</v>
      </c>
      <c r="C12" t="s">
        <v>1925</v>
      </c>
      <c r="D12" t="s">
        <v>1926</v>
      </c>
    </row>
    <row r="13">
      <c r="A13" s="5" t="s">
        <v>354</v>
      </c>
      <c r="B13" t="s">
        <v>1563</v>
      </c>
      <c r="C13" t="s">
        <v>1929</v>
      </c>
      <c r="D13" t="s">
        <v>1930</v>
      </c>
    </row>
    <row r="14">
      <c r="A14" s="5" t="s">
        <v>354</v>
      </c>
      <c r="B14" t="s">
        <v>1568</v>
      </c>
      <c r="C14" t="s">
        <v>1933</v>
      </c>
      <c r="D14" t="s">
        <v>1934</v>
      </c>
    </row>
    <row r="15">
      <c r="A15" s="5" t="s">
        <v>354</v>
      </c>
      <c r="B15" t="s">
        <v>1573</v>
      </c>
      <c r="C15" t="s">
        <v>1937</v>
      </c>
      <c r="D15" t="s">
        <v>1938</v>
      </c>
    </row>
    <row r="16">
      <c r="A16" s="5" t="s">
        <v>354</v>
      </c>
      <c r="B16" t="s">
        <v>1578</v>
      </c>
      <c r="C16" t="s">
        <v>1941</v>
      </c>
      <c r="D16" t="s">
        <v>1942</v>
      </c>
    </row>
    <row r="17">
      <c r="A17" s="5" t="s">
        <v>354</v>
      </c>
      <c r="B17" t="s">
        <v>1583</v>
      </c>
      <c r="C17" t="s">
        <v>1945</v>
      </c>
      <c r="D17" t="s">
        <v>1946</v>
      </c>
    </row>
    <row r="18">
      <c r="A18" s="5" t="s">
        <v>354</v>
      </c>
      <c r="B18" t="s">
        <v>1588</v>
      </c>
      <c r="C18" t="s">
        <v>1949</v>
      </c>
      <c r="D18" t="s">
        <v>1950</v>
      </c>
    </row>
    <row r="19">
      <c r="A19" s="5" t="s">
        <v>354</v>
      </c>
      <c r="B19" t="s">
        <v>1593</v>
      </c>
      <c r="C19" t="s">
        <v>1953</v>
      </c>
      <c r="D19" t="s">
        <v>1954</v>
      </c>
    </row>
    <row r="20">
      <c r="A20" s="5" t="s">
        <v>354</v>
      </c>
      <c r="B20" t="s">
        <v>1597</v>
      </c>
      <c r="C20" t="s">
        <v>1957</v>
      </c>
      <c r="D20" t="s">
        <v>1958</v>
      </c>
    </row>
    <row r="21">
      <c r="A21" s="5" t="s">
        <v>354</v>
      </c>
      <c r="B21" t="s">
        <v>1601</v>
      </c>
      <c r="C21" t="s">
        <v>1961</v>
      </c>
      <c r="D21" t="s">
        <v>1962</v>
      </c>
    </row>
    <row r="22">
      <c r="A22" s="5" t="s">
        <v>354</v>
      </c>
      <c r="B22" t="s">
        <v>1606</v>
      </c>
      <c r="C22" t="s">
        <v>1965</v>
      </c>
      <c r="D22" t="s">
        <v>1966</v>
      </c>
    </row>
    <row r="23">
      <c r="A23" s="5" t="s">
        <v>354</v>
      </c>
      <c r="B23" t="s">
        <v>1611</v>
      </c>
      <c r="C23" t="s">
        <v>1969</v>
      </c>
      <c r="D23" t="s">
        <v>1970</v>
      </c>
    </row>
    <row r="24">
      <c r="A24" s="5" t="s">
        <v>354</v>
      </c>
      <c r="B24" t="s">
        <v>1616</v>
      </c>
      <c r="C24" t="s">
        <v>1973</v>
      </c>
      <c r="D24" t="s">
        <v>1974</v>
      </c>
    </row>
    <row r="25">
      <c r="A25" s="5" t="s">
        <v>354</v>
      </c>
      <c r="B25" t="s">
        <v>1621</v>
      </c>
      <c r="C25" t="s">
        <v>1977</v>
      </c>
      <c r="D25" t="s">
        <v>1978</v>
      </c>
    </row>
    <row r="26">
      <c r="A26" s="5" t="s">
        <v>354</v>
      </c>
      <c r="B26" t="s">
        <v>1626</v>
      </c>
      <c r="C26" t="s">
        <v>1981</v>
      </c>
      <c r="D26" t="s">
        <v>1982</v>
      </c>
    </row>
    <row r="27">
      <c r="A27" s="5" t="s">
        <v>354</v>
      </c>
      <c r="B27" t="s">
        <v>1631</v>
      </c>
      <c r="C27" t="s">
        <v>1985</v>
      </c>
      <c r="D27" t="s">
        <v>1986</v>
      </c>
    </row>
    <row r="28">
      <c r="A28" s="5" t="s">
        <v>354</v>
      </c>
      <c r="B28" t="s">
        <v>1636</v>
      </c>
      <c r="C28" t="s">
        <v>1989</v>
      </c>
      <c r="D28" t="s">
        <v>1990</v>
      </c>
    </row>
    <row r="29">
      <c r="A29" s="5" t="s">
        <v>354</v>
      </c>
      <c r="B29" t="s">
        <v>1641</v>
      </c>
      <c r="C29" t="s">
        <v>1993</v>
      </c>
      <c r="D29" t="s">
        <v>1994</v>
      </c>
    </row>
    <row r="30">
      <c r="A30" s="5" t="s">
        <v>354</v>
      </c>
      <c r="B30" t="s">
        <v>1646</v>
      </c>
      <c r="C30" t="s">
        <v>1997</v>
      </c>
      <c r="D30" t="s">
        <v>1998</v>
      </c>
    </row>
    <row r="31">
      <c r="A31" s="5" t="s">
        <v>354</v>
      </c>
      <c r="B31" t="s">
        <v>1651</v>
      </c>
      <c r="C31" t="s">
        <v>2001</v>
      </c>
      <c r="D31" t="s">
        <v>2002</v>
      </c>
    </row>
    <row r="32">
      <c r="A32" s="5" t="s">
        <v>354</v>
      </c>
      <c r="B32" t="s">
        <v>1656</v>
      </c>
      <c r="C32" t="s">
        <v>2005</v>
      </c>
      <c r="D32" t="s">
        <v>2006</v>
      </c>
    </row>
    <row r="33">
      <c r="A33" s="5" t="s">
        <v>354</v>
      </c>
      <c r="B33" t="s">
        <v>1661</v>
      </c>
      <c r="C33" t="s">
        <v>2009</v>
      </c>
      <c r="D33" t="s">
        <v>2010</v>
      </c>
    </row>
    <row r="34">
      <c r="A34" s="5" t="s">
        <v>354</v>
      </c>
      <c r="B34" t="s">
        <v>1666</v>
      </c>
      <c r="C34" t="s">
        <v>2012</v>
      </c>
      <c r="D34" t="s">
        <v>2013</v>
      </c>
    </row>
    <row r="35">
      <c r="A35" s="5" t="s">
        <v>354</v>
      </c>
      <c r="B35" t="s">
        <v>1671</v>
      </c>
      <c r="C35" t="s">
        <v>2016</v>
      </c>
      <c r="D35" t="s">
        <v>2017</v>
      </c>
    </row>
    <row r="36">
      <c r="A36" s="5" t="s">
        <v>354</v>
      </c>
      <c r="B36" t="s">
        <v>1676</v>
      </c>
      <c r="C36" t="s">
        <v>2020</v>
      </c>
      <c r="D36" t="s">
        <v>2021</v>
      </c>
    </row>
    <row r="37">
      <c r="A37" s="5" t="s">
        <v>354</v>
      </c>
      <c r="B37" t="s">
        <v>1677</v>
      </c>
      <c r="C37" t="s">
        <v>2024</v>
      </c>
      <c r="D37" t="s">
        <v>2025</v>
      </c>
    </row>
    <row r="38">
      <c r="A38" s="5" t="s">
        <v>354</v>
      </c>
      <c r="B38" t="s">
        <v>1682</v>
      </c>
      <c r="C38" t="s">
        <v>2028</v>
      </c>
      <c r="D38" t="s">
        <v>2029</v>
      </c>
    </row>
    <row r="39">
      <c r="A39" s="5" t="s">
        <v>354</v>
      </c>
      <c r="B39" t="s">
        <v>1687</v>
      </c>
      <c r="C39" t="s">
        <v>2032</v>
      </c>
      <c r="D39" t="s">
        <v>2033</v>
      </c>
    </row>
    <row r="40">
      <c r="A40" s="5" t="s">
        <v>354</v>
      </c>
      <c r="B40" t="s">
        <v>1692</v>
      </c>
      <c r="C40" t="s">
        <v>2036</v>
      </c>
      <c r="D40" t="s">
        <v>2037</v>
      </c>
    </row>
    <row r="41">
      <c r="A41" s="5" t="s">
        <v>354</v>
      </c>
      <c r="B41" t="s">
        <v>1697</v>
      </c>
      <c r="C41" t="s">
        <v>2040</v>
      </c>
      <c r="D41" t="s">
        <v>2041</v>
      </c>
    </row>
    <row r="42">
      <c r="A42" s="5" t="s">
        <v>354</v>
      </c>
      <c r="B42" t="s">
        <v>1702</v>
      </c>
      <c r="C42" t="s">
        <v>2044</v>
      </c>
      <c r="D42" t="s">
        <v>2045</v>
      </c>
    </row>
    <row r="43">
      <c r="A43" s="5" t="s">
        <v>354</v>
      </c>
      <c r="B43" t="s">
        <v>1707</v>
      </c>
      <c r="C43" t="s">
        <v>2048</v>
      </c>
      <c r="D43" t="s">
        <v>2049</v>
      </c>
    </row>
    <row r="44">
      <c r="A44" s="5" t="s">
        <v>354</v>
      </c>
      <c r="B44" t="s">
        <v>1712</v>
      </c>
      <c r="C44" t="s">
        <v>2052</v>
      </c>
      <c r="D44" t="s">
        <v>2053</v>
      </c>
    </row>
    <row r="45">
      <c r="A45" s="5" t="s">
        <v>354</v>
      </c>
      <c r="B45" t="s">
        <v>1717</v>
      </c>
      <c r="C45" t="s">
        <v>2056</v>
      </c>
      <c r="D45" t="s">
        <v>2057</v>
      </c>
    </row>
    <row r="46">
      <c r="A46" s="5" t="s">
        <v>354</v>
      </c>
      <c r="B46" t="s">
        <v>1722</v>
      </c>
      <c r="C46" t="s">
        <v>2060</v>
      </c>
      <c r="D46" t="s">
        <v>2061</v>
      </c>
    </row>
    <row r="47">
      <c r="A47" s="5" t="s">
        <v>354</v>
      </c>
      <c r="B47" t="s">
        <v>1727</v>
      </c>
      <c r="C47" t="s">
        <v>2064</v>
      </c>
      <c r="D47" t="s">
        <v>2065</v>
      </c>
    </row>
    <row r="48">
      <c r="A48" s="5" t="s">
        <v>354</v>
      </c>
      <c r="B48" t="s">
        <v>497</v>
      </c>
      <c r="C48" t="s">
        <v>892</v>
      </c>
      <c r="D48" t="s">
        <v>1062</v>
      </c>
    </row>
    <row r="50">
      <c r="A50" t="s">
        <v>371</v>
      </c>
    </row>
    <row r="51">
      <c r="A51" t="s">
        <v>372</v>
      </c>
    </row>
    <row r="52">
      <c r="A52" t="s">
        <v>373</v>
      </c>
    </row>
    <row r="53">
      <c r="A53" t="s">
        <v>374</v>
      </c>
    </row>
    <row r="54">
      <c r="A54" t="s">
        <v>2068</v>
      </c>
    </row>
    <row r="55">
      <c r="A55" t="s">
        <v>354</v>
      </c>
    </row>
    <row r="56">
      <c r="A56" t="s">
        <v>376</v>
      </c>
    </row>
    <row r="57">
      <c r="A57" t="s">
        <v>1733</v>
      </c>
    </row>
  </sheetData>
  <mergeCells count="1">
    <mergeCell ref="A3:D3"/>
  </mergeCells>
  <pageMargins left="0.7" right="0.7" top="0.75" bottom="0.75" header="0.3" footer="0.3"/>
  <pageSetup paperSize="9" orientation="portrait" horizontalDpi="300" verticalDpi="300"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38.71" hidden="0" customWidth="1"/>
    <col min="3" max="3" width="20.71" hidden="0" customWidth="1"/>
    <col min="4" max="4" width="20.71" hidden="0" customWidth="1"/>
  </cols>
  <sheetData>
    <row r="1">
      <c r="A1" s="4" t="s">
        <v>228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</row>
    <row r="4">
      <c r="A4" s="2" t="s">
        <v>354</v>
      </c>
      <c r="B4" s="2" t="s">
        <v>354</v>
      </c>
      <c r="C4" s="2" t="s">
        <v>355</v>
      </c>
      <c r="D4" s="2" t="s">
        <v>356</v>
      </c>
    </row>
    <row r="5">
      <c r="A5" s="5" t="s">
        <v>354</v>
      </c>
      <c r="B5" t="s">
        <v>1527</v>
      </c>
      <c r="C5" t="s">
        <v>1528</v>
      </c>
      <c r="D5" t="s">
        <v>1529</v>
      </c>
    </row>
    <row r="6">
      <c r="A6" s="5" t="s">
        <v>354</v>
      </c>
      <c r="B6" t="s">
        <v>1532</v>
      </c>
      <c r="C6" t="s">
        <v>395</v>
      </c>
      <c r="D6" t="s">
        <v>395</v>
      </c>
    </row>
    <row r="7">
      <c r="A7" s="5" t="s">
        <v>354</v>
      </c>
      <c r="B7" t="s">
        <v>1533</v>
      </c>
      <c r="C7" t="s">
        <v>1534</v>
      </c>
      <c r="D7" t="s">
        <v>1535</v>
      </c>
    </row>
    <row r="8">
      <c r="A8" s="5" t="s">
        <v>354</v>
      </c>
      <c r="B8" t="s">
        <v>1538</v>
      </c>
      <c r="C8" t="s">
        <v>1539</v>
      </c>
      <c r="D8" t="s">
        <v>1540</v>
      </c>
    </row>
    <row r="9">
      <c r="A9" s="5" t="s">
        <v>354</v>
      </c>
      <c r="B9" t="s">
        <v>1543</v>
      </c>
      <c r="C9" t="s">
        <v>1544</v>
      </c>
      <c r="D9" t="s">
        <v>1545</v>
      </c>
    </row>
    <row r="10">
      <c r="A10" s="5" t="s">
        <v>354</v>
      </c>
      <c r="B10" t="s">
        <v>1548</v>
      </c>
      <c r="C10" t="s">
        <v>1549</v>
      </c>
      <c r="D10" t="s">
        <v>1550</v>
      </c>
    </row>
    <row r="11">
      <c r="A11" s="5" t="s">
        <v>354</v>
      </c>
      <c r="B11" t="s">
        <v>1553</v>
      </c>
      <c r="C11" t="s">
        <v>1554</v>
      </c>
      <c r="D11" t="s">
        <v>1555</v>
      </c>
    </row>
    <row r="12">
      <c r="A12" s="5" t="s">
        <v>354</v>
      </c>
      <c r="B12" t="s">
        <v>1558</v>
      </c>
      <c r="C12" t="s">
        <v>1559</v>
      </c>
      <c r="D12" t="s">
        <v>1560</v>
      </c>
    </row>
    <row r="13">
      <c r="A13" s="5" t="s">
        <v>354</v>
      </c>
      <c r="B13" t="s">
        <v>1563</v>
      </c>
      <c r="C13" t="s">
        <v>1564</v>
      </c>
      <c r="D13" t="s">
        <v>1565</v>
      </c>
    </row>
    <row r="14">
      <c r="A14" s="5" t="s">
        <v>354</v>
      </c>
      <c r="B14" t="s">
        <v>1568</v>
      </c>
      <c r="C14" t="s">
        <v>1569</v>
      </c>
      <c r="D14" t="s">
        <v>1570</v>
      </c>
    </row>
    <row r="15">
      <c r="A15" s="5" t="s">
        <v>354</v>
      </c>
      <c r="B15" t="s">
        <v>1573</v>
      </c>
      <c r="C15" t="s">
        <v>1574</v>
      </c>
      <c r="D15" t="s">
        <v>1575</v>
      </c>
    </row>
    <row r="16">
      <c r="A16" s="5" t="s">
        <v>354</v>
      </c>
      <c r="B16" t="s">
        <v>1578</v>
      </c>
      <c r="C16" t="s">
        <v>1579</v>
      </c>
      <c r="D16" t="s">
        <v>1580</v>
      </c>
    </row>
    <row r="17">
      <c r="A17" s="5" t="s">
        <v>354</v>
      </c>
      <c r="B17" t="s">
        <v>1583</v>
      </c>
      <c r="C17" t="s">
        <v>1584</v>
      </c>
      <c r="D17" t="s">
        <v>1585</v>
      </c>
    </row>
    <row r="18">
      <c r="A18" s="5" t="s">
        <v>354</v>
      </c>
      <c r="B18" t="s">
        <v>1588</v>
      </c>
      <c r="C18" t="s">
        <v>1589</v>
      </c>
      <c r="D18" t="s">
        <v>1590</v>
      </c>
    </row>
    <row r="19">
      <c r="A19" s="5" t="s">
        <v>354</v>
      </c>
      <c r="B19" t="s">
        <v>1593</v>
      </c>
      <c r="C19" t="s">
        <v>1589</v>
      </c>
      <c r="D19" t="s">
        <v>1594</v>
      </c>
    </row>
    <row r="20">
      <c r="A20" s="5" t="s">
        <v>354</v>
      </c>
      <c r="B20" t="s">
        <v>1597</v>
      </c>
      <c r="C20" t="s">
        <v>1598</v>
      </c>
      <c r="D20" t="s">
        <v>1599</v>
      </c>
    </row>
    <row r="21">
      <c r="A21" s="5" t="s">
        <v>354</v>
      </c>
      <c r="B21" t="s">
        <v>1601</v>
      </c>
      <c r="C21" t="s">
        <v>1602</v>
      </c>
      <c r="D21" t="s">
        <v>1603</v>
      </c>
    </row>
    <row r="22">
      <c r="A22" s="5" t="s">
        <v>354</v>
      </c>
      <c r="B22" t="s">
        <v>1606</v>
      </c>
      <c r="C22" t="s">
        <v>1607</v>
      </c>
      <c r="D22" t="s">
        <v>1608</v>
      </c>
    </row>
    <row r="23">
      <c r="A23" s="5" t="s">
        <v>354</v>
      </c>
      <c r="B23" t="s">
        <v>1611</v>
      </c>
      <c r="C23" t="s">
        <v>1612</v>
      </c>
      <c r="D23" t="s">
        <v>1613</v>
      </c>
    </row>
    <row r="24">
      <c r="A24" s="5" t="s">
        <v>354</v>
      </c>
      <c r="B24" t="s">
        <v>1616</v>
      </c>
      <c r="C24" t="s">
        <v>1617</v>
      </c>
      <c r="D24" t="s">
        <v>1618</v>
      </c>
    </row>
    <row r="25">
      <c r="A25" s="5" t="s">
        <v>354</v>
      </c>
      <c r="B25" t="s">
        <v>1621</v>
      </c>
      <c r="C25" t="s">
        <v>1622</v>
      </c>
      <c r="D25" t="s">
        <v>1623</v>
      </c>
    </row>
    <row r="26">
      <c r="A26" s="5" t="s">
        <v>354</v>
      </c>
      <c r="B26" t="s">
        <v>1626</v>
      </c>
      <c r="C26" t="s">
        <v>1627</v>
      </c>
      <c r="D26" t="s">
        <v>1628</v>
      </c>
    </row>
    <row r="27">
      <c r="A27" s="5" t="s">
        <v>354</v>
      </c>
      <c r="B27" t="s">
        <v>1631</v>
      </c>
      <c r="C27" t="s">
        <v>1632</v>
      </c>
      <c r="D27" t="s">
        <v>1633</v>
      </c>
    </row>
    <row r="28">
      <c r="A28" s="5" t="s">
        <v>354</v>
      </c>
      <c r="B28" t="s">
        <v>1636</v>
      </c>
      <c r="C28" t="s">
        <v>1637</v>
      </c>
      <c r="D28" t="s">
        <v>1638</v>
      </c>
    </row>
    <row r="29">
      <c r="A29" s="5" t="s">
        <v>354</v>
      </c>
      <c r="B29" t="s">
        <v>1641</v>
      </c>
      <c r="C29" t="s">
        <v>1642</v>
      </c>
      <c r="D29" t="s">
        <v>1643</v>
      </c>
    </row>
    <row r="30">
      <c r="A30" s="5" t="s">
        <v>354</v>
      </c>
      <c r="B30" t="s">
        <v>1646</v>
      </c>
      <c r="C30" t="s">
        <v>1647</v>
      </c>
      <c r="D30" t="s">
        <v>1648</v>
      </c>
    </row>
    <row r="31">
      <c r="A31" s="5" t="s">
        <v>354</v>
      </c>
      <c r="B31" t="s">
        <v>1651</v>
      </c>
      <c r="C31" t="s">
        <v>1652</v>
      </c>
      <c r="D31" t="s">
        <v>1653</v>
      </c>
    </row>
    <row r="32">
      <c r="A32" s="5" t="s">
        <v>354</v>
      </c>
      <c r="B32" t="s">
        <v>1656</v>
      </c>
      <c r="C32" t="s">
        <v>1657</v>
      </c>
      <c r="D32" t="s">
        <v>1658</v>
      </c>
    </row>
    <row r="33">
      <c r="A33" s="5" t="s">
        <v>354</v>
      </c>
      <c r="B33" t="s">
        <v>1661</v>
      </c>
      <c r="C33" t="s">
        <v>1662</v>
      </c>
      <c r="D33" t="s">
        <v>1663</v>
      </c>
    </row>
    <row r="34">
      <c r="A34" s="5" t="s">
        <v>354</v>
      </c>
      <c r="B34" t="s">
        <v>1666</v>
      </c>
      <c r="C34" t="s">
        <v>1667</v>
      </c>
      <c r="D34" t="s">
        <v>1668</v>
      </c>
    </row>
    <row r="35">
      <c r="A35" s="5" t="s">
        <v>354</v>
      </c>
      <c r="B35" t="s">
        <v>1671</v>
      </c>
      <c r="C35" t="s">
        <v>1672</v>
      </c>
      <c r="D35" t="s">
        <v>1673</v>
      </c>
    </row>
    <row r="36">
      <c r="A36" s="5" t="s">
        <v>354</v>
      </c>
      <c r="B36" t="s">
        <v>1676</v>
      </c>
      <c r="C36" t="s">
        <v>395</v>
      </c>
      <c r="D36" t="s">
        <v>395</v>
      </c>
    </row>
    <row r="37">
      <c r="A37" s="5" t="s">
        <v>354</v>
      </c>
      <c r="B37" t="s">
        <v>1677</v>
      </c>
      <c r="C37" t="s">
        <v>1678</v>
      </c>
      <c r="D37" t="s">
        <v>1679</v>
      </c>
    </row>
    <row r="38">
      <c r="A38" s="5" t="s">
        <v>354</v>
      </c>
      <c r="B38" t="s">
        <v>1682</v>
      </c>
      <c r="C38" t="s">
        <v>1683</v>
      </c>
      <c r="D38" t="s">
        <v>1684</v>
      </c>
    </row>
    <row r="39">
      <c r="A39" s="5" t="s">
        <v>354</v>
      </c>
      <c r="B39" t="s">
        <v>1687</v>
      </c>
      <c r="C39" t="s">
        <v>1688</v>
      </c>
      <c r="D39" t="s">
        <v>1689</v>
      </c>
    </row>
    <row r="40">
      <c r="A40" s="5" t="s">
        <v>354</v>
      </c>
      <c r="B40" t="s">
        <v>1692</v>
      </c>
      <c r="C40" t="s">
        <v>1693</v>
      </c>
      <c r="D40" t="s">
        <v>1694</v>
      </c>
    </row>
    <row r="41">
      <c r="A41" s="5" t="s">
        <v>354</v>
      </c>
      <c r="B41" t="s">
        <v>1697</v>
      </c>
      <c r="C41" t="s">
        <v>1698</v>
      </c>
      <c r="D41" t="s">
        <v>1699</v>
      </c>
    </row>
    <row r="42">
      <c r="A42" s="5" t="s">
        <v>354</v>
      </c>
      <c r="B42" t="s">
        <v>1702</v>
      </c>
      <c r="C42" t="s">
        <v>1703</v>
      </c>
      <c r="D42" t="s">
        <v>1704</v>
      </c>
    </row>
    <row r="43">
      <c r="A43" s="5" t="s">
        <v>354</v>
      </c>
      <c r="B43" t="s">
        <v>1707</v>
      </c>
      <c r="C43" t="s">
        <v>1708</v>
      </c>
      <c r="D43" t="s">
        <v>1709</v>
      </c>
    </row>
    <row r="44">
      <c r="A44" s="5" t="s">
        <v>354</v>
      </c>
      <c r="B44" t="s">
        <v>1712</v>
      </c>
      <c r="C44" t="s">
        <v>1713</v>
      </c>
      <c r="D44" t="s">
        <v>1714</v>
      </c>
    </row>
    <row r="45">
      <c r="A45" s="5" t="s">
        <v>354</v>
      </c>
      <c r="B45" t="s">
        <v>1717</v>
      </c>
      <c r="C45" t="s">
        <v>1718</v>
      </c>
      <c r="D45" t="s">
        <v>1719</v>
      </c>
    </row>
    <row r="46">
      <c r="A46" s="5" t="s">
        <v>354</v>
      </c>
      <c r="B46" t="s">
        <v>1722</v>
      </c>
      <c r="C46" t="s">
        <v>1723</v>
      </c>
      <c r="D46" t="s">
        <v>1724</v>
      </c>
    </row>
    <row r="47">
      <c r="A47" s="5" t="s">
        <v>354</v>
      </c>
      <c r="B47" t="s">
        <v>1727</v>
      </c>
      <c r="C47" t="s">
        <v>1728</v>
      </c>
      <c r="D47" t="s">
        <v>1729</v>
      </c>
    </row>
    <row r="48">
      <c r="A48" s="5" t="s">
        <v>354</v>
      </c>
      <c r="B48" t="s">
        <v>497</v>
      </c>
      <c r="C48" t="s">
        <v>1155</v>
      </c>
      <c r="D48" t="s">
        <v>1072</v>
      </c>
    </row>
    <row r="50">
      <c r="A50" t="s">
        <v>371</v>
      </c>
    </row>
    <row r="51">
      <c r="A51" t="s">
        <v>372</v>
      </c>
    </row>
    <row r="52">
      <c r="A52" t="s">
        <v>373</v>
      </c>
    </row>
    <row r="53">
      <c r="A53" t="s">
        <v>374</v>
      </c>
    </row>
    <row r="54">
      <c r="A54" t="s">
        <v>1732</v>
      </c>
    </row>
    <row r="55">
      <c r="A55" t="s">
        <v>354</v>
      </c>
    </row>
    <row r="56">
      <c r="A56" t="s">
        <v>376</v>
      </c>
    </row>
    <row r="57">
      <c r="A57" t="s">
        <v>1733</v>
      </c>
    </row>
  </sheetData>
  <mergeCells count="1">
    <mergeCell ref="A3:D3"/>
  </mergeCells>
  <pageMargins left="0.7" right="0.7" top="0.75" bottom="0.75" header="0.3" footer="0.3"/>
  <pageSetup paperSize="9" orientation="portrait" horizontalDpi="300" verticalDpi="300"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231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4512</v>
      </c>
      <c r="D4" s="2" t="s">
        <v>1033</v>
      </c>
      <c r="E4" s="2" t="s">
        <v>4513</v>
      </c>
      <c r="F4" s="2" t="s">
        <v>4514</v>
      </c>
    </row>
    <row r="5">
      <c r="A5" s="5" t="s">
        <v>354</v>
      </c>
      <c r="B5" t="s">
        <v>4515</v>
      </c>
      <c r="C5" t="s">
        <v>369</v>
      </c>
      <c r="D5" t="s">
        <v>523</v>
      </c>
      <c r="E5" t="s">
        <v>430</v>
      </c>
      <c r="F5" t="s">
        <v>526</v>
      </c>
    </row>
    <row r="6">
      <c r="A6" s="5" t="s">
        <v>354</v>
      </c>
      <c r="B6" t="s">
        <v>4516</v>
      </c>
      <c r="C6" t="s">
        <v>370</v>
      </c>
      <c r="D6" t="s">
        <v>524</v>
      </c>
      <c r="E6" t="s">
        <v>525</v>
      </c>
      <c r="F6" t="s">
        <v>527</v>
      </c>
    </row>
    <row r="8">
      <c r="A8" t="s">
        <v>371</v>
      </c>
    </row>
    <row r="9">
      <c r="A9" t="s">
        <v>1045</v>
      </c>
    </row>
    <row r="10">
      <c r="A10" t="s">
        <v>1047</v>
      </c>
    </row>
    <row r="11">
      <c r="A11" t="s">
        <v>4517</v>
      </c>
    </row>
    <row r="12">
      <c r="A12" t="s">
        <v>4518</v>
      </c>
    </row>
    <row r="13">
      <c r="A13" t="s">
        <v>373</v>
      </c>
    </row>
    <row r="14">
      <c r="A14" t="s">
        <v>4519</v>
      </c>
    </row>
    <row r="15">
      <c r="A15" t="s">
        <v>4520</v>
      </c>
    </row>
    <row r="16">
      <c r="A16" t="s">
        <v>4521</v>
      </c>
    </row>
    <row r="17">
      <c r="A17" t="s">
        <v>375</v>
      </c>
    </row>
    <row r="18">
      <c r="A18" t="s">
        <v>354</v>
      </c>
    </row>
    <row r="19">
      <c r="A19" t="s">
        <v>376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234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4512</v>
      </c>
      <c r="D4" s="2" t="s">
        <v>1033</v>
      </c>
      <c r="E4" s="2" t="s">
        <v>4513</v>
      </c>
      <c r="F4" s="2" t="s">
        <v>4514</v>
      </c>
    </row>
    <row r="5">
      <c r="A5" s="5" t="s">
        <v>354</v>
      </c>
      <c r="B5" t="s">
        <v>4515</v>
      </c>
      <c r="C5" t="s">
        <v>465</v>
      </c>
      <c r="D5" t="s">
        <v>424</v>
      </c>
      <c r="E5" t="s">
        <v>400</v>
      </c>
      <c r="F5" t="s">
        <v>542</v>
      </c>
    </row>
    <row r="6">
      <c r="A6" s="5" t="s">
        <v>354</v>
      </c>
      <c r="B6" t="s">
        <v>4516</v>
      </c>
      <c r="C6" t="s">
        <v>494</v>
      </c>
      <c r="D6" t="s">
        <v>438</v>
      </c>
      <c r="E6" t="s">
        <v>541</v>
      </c>
      <c r="F6" t="s">
        <v>543</v>
      </c>
    </row>
    <row r="8">
      <c r="A8" t="s">
        <v>371</v>
      </c>
    </row>
    <row r="9">
      <c r="A9" t="s">
        <v>1045</v>
      </c>
    </row>
    <row r="10">
      <c r="A10" t="s">
        <v>1047</v>
      </c>
    </row>
    <row r="11">
      <c r="A11" t="s">
        <v>4517</v>
      </c>
    </row>
    <row r="12">
      <c r="A12" t="s">
        <v>4518</v>
      </c>
    </row>
    <row r="13">
      <c r="A13" t="s">
        <v>373</v>
      </c>
    </row>
    <row r="14">
      <c r="A14" t="s">
        <v>4519</v>
      </c>
    </row>
    <row r="15">
      <c r="A15" t="s">
        <v>4520</v>
      </c>
    </row>
    <row r="16">
      <c r="A16" t="s">
        <v>4521</v>
      </c>
    </row>
    <row r="17">
      <c r="A17" t="s">
        <v>544</v>
      </c>
    </row>
    <row r="18">
      <c r="A18" t="s">
        <v>354</v>
      </c>
    </row>
    <row r="19">
      <c r="A19" t="s">
        <v>376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</cols>
  <sheetData>
    <row r="1">
      <c r="A1" s="4" t="s">
        <v>237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</row>
    <row r="4">
      <c r="A4" s="2" t="s">
        <v>354</v>
      </c>
      <c r="B4" s="2" t="s">
        <v>354</v>
      </c>
      <c r="C4" s="2" t="s">
        <v>4512</v>
      </c>
      <c r="D4" s="2" t="s">
        <v>1033</v>
      </c>
      <c r="E4" s="2" t="s">
        <v>4513</v>
      </c>
      <c r="F4" s="2" t="s">
        <v>4514</v>
      </c>
    </row>
    <row r="5">
      <c r="A5" s="5" t="s">
        <v>354</v>
      </c>
      <c r="B5" t="s">
        <v>4515</v>
      </c>
      <c r="C5" t="s">
        <v>495</v>
      </c>
      <c r="D5" t="s">
        <v>446</v>
      </c>
      <c r="E5" t="s">
        <v>438</v>
      </c>
      <c r="F5" t="s">
        <v>557</v>
      </c>
    </row>
    <row r="6">
      <c r="A6" s="5" t="s">
        <v>354</v>
      </c>
      <c r="B6" t="s">
        <v>4516</v>
      </c>
      <c r="C6" t="s">
        <v>496</v>
      </c>
      <c r="D6" t="s">
        <v>427</v>
      </c>
      <c r="E6" t="s">
        <v>452</v>
      </c>
      <c r="F6" t="s">
        <v>558</v>
      </c>
    </row>
    <row r="8">
      <c r="A8" t="s">
        <v>371</v>
      </c>
    </row>
    <row r="9">
      <c r="A9" t="s">
        <v>1045</v>
      </c>
    </row>
    <row r="10">
      <c r="A10" t="s">
        <v>1047</v>
      </c>
    </row>
    <row r="11">
      <c r="A11" t="s">
        <v>4517</v>
      </c>
    </row>
    <row r="12">
      <c r="A12" t="s">
        <v>4518</v>
      </c>
    </row>
    <row r="13">
      <c r="A13" t="s">
        <v>373</v>
      </c>
    </row>
    <row r="14">
      <c r="A14" t="s">
        <v>4519</v>
      </c>
    </row>
    <row r="15">
      <c r="A15" t="s">
        <v>4520</v>
      </c>
    </row>
    <row r="16">
      <c r="A16" t="s">
        <v>4521</v>
      </c>
    </row>
    <row r="17">
      <c r="A17" t="s">
        <v>559</v>
      </c>
    </row>
    <row r="18">
      <c r="A18" t="s">
        <v>354</v>
      </c>
    </row>
    <row r="19">
      <c r="A19" t="s">
        <v>376</v>
      </c>
    </row>
  </sheetData>
  <mergeCells count="1">
    <mergeCell ref="A3:F3"/>
  </mergeCells>
  <pageMargins left="0.7" right="0.7" top="0.75" bottom="0.75" header="0.3" footer="0.3"/>
  <pageSetup paperSize="9" orientation="portrait" horizontalDpi="300" verticalDpi="300"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</cols>
  <sheetData>
    <row r="1">
      <c r="A1" s="4" t="s">
        <v>239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</row>
    <row r="4">
      <c r="A4" s="2" t="s">
        <v>354</v>
      </c>
      <c r="B4" s="2" t="s">
        <v>354</v>
      </c>
      <c r="C4" s="2" t="s">
        <v>4522</v>
      </c>
      <c r="D4" s="2" t="s">
        <v>4523</v>
      </c>
      <c r="E4" s="2" t="s">
        <v>4524</v>
      </c>
      <c r="F4" s="2" t="s">
        <v>4525</v>
      </c>
      <c r="G4" s="2" t="s">
        <v>4526</v>
      </c>
      <c r="H4" s="2" t="s">
        <v>4527</v>
      </c>
    </row>
    <row r="5">
      <c r="A5" s="5" t="s">
        <v>354</v>
      </c>
      <c r="B5" t="s">
        <v>4528</v>
      </c>
      <c r="C5" t="s">
        <v>1516</v>
      </c>
      <c r="D5" t="s">
        <v>1467</v>
      </c>
      <c r="E5" t="s">
        <v>1270</v>
      </c>
      <c r="F5" t="s">
        <v>2880</v>
      </c>
      <c r="G5" t="s">
        <v>526</v>
      </c>
      <c r="H5" t="s">
        <v>527</v>
      </c>
    </row>
    <row r="6">
      <c r="A6" s="5" t="s">
        <v>354</v>
      </c>
      <c r="B6" t="s">
        <v>4529</v>
      </c>
      <c r="C6" t="s">
        <v>4530</v>
      </c>
      <c r="D6" t="s">
        <v>1520</v>
      </c>
      <c r="E6" t="s">
        <v>1350</v>
      </c>
      <c r="F6" t="s">
        <v>4531</v>
      </c>
      <c r="G6" t="s">
        <v>958</v>
      </c>
      <c r="H6" t="s">
        <v>684</v>
      </c>
    </row>
    <row r="8">
      <c r="A8" t="s">
        <v>371</v>
      </c>
    </row>
    <row r="9">
      <c r="A9" t="s">
        <v>4532</v>
      </c>
    </row>
    <row r="10">
      <c r="A10" t="s">
        <v>4533</v>
      </c>
    </row>
    <row r="11">
      <c r="A11" t="s">
        <v>4534</v>
      </c>
    </row>
    <row r="12">
      <c r="A12" t="s">
        <v>371</v>
      </c>
    </row>
    <row r="13">
      <c r="A13" t="s">
        <v>4535</v>
      </c>
    </row>
    <row r="14">
      <c r="A14" t="s">
        <v>4536</v>
      </c>
    </row>
    <row r="15">
      <c r="A15" t="s">
        <v>4537</v>
      </c>
    </row>
    <row r="16">
      <c r="A16" t="s">
        <v>4538</v>
      </c>
    </row>
    <row r="17">
      <c r="A17" t="s">
        <v>375</v>
      </c>
    </row>
    <row r="18">
      <c r="A18" t="s">
        <v>354</v>
      </c>
    </row>
    <row r="19">
      <c r="A19" t="s">
        <v>376</v>
      </c>
    </row>
    <row r="20">
      <c r="A20" t="s">
        <v>1045</v>
      </c>
    </row>
    <row r="21">
      <c r="A21" t="s">
        <v>1047</v>
      </c>
    </row>
  </sheetData>
  <mergeCells count="1">
    <mergeCell ref="A3:H3"/>
  </mergeCells>
  <pageMargins left="0.7" right="0.7" top="0.75" bottom="0.75" header="0.3" footer="0.3"/>
  <pageSetup paperSize="9" orientation="portrait" horizontalDpi="300" verticalDpi="300"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cols>
    <col min="1" max="1" width="5.71" hidden="0" customWidth="1"/>
    <col min="2" max="2" width="20.71" hidden="0" customWidth="1"/>
    <col min="3" max="3" width="20.71" hidden="0" customWidth="1"/>
    <col min="4" max="4" width="20.71" hidden="0" customWidth="1"/>
    <col min="5" max="5" width="20.71" hidden="0" customWidth="1"/>
    <col min="6" max="6" width="20.71" hidden="0" customWidth="1"/>
    <col min="7" max="7" width="20.71" hidden="0" customWidth="1"/>
    <col min="8" max="8" width="20.71" hidden="0" customWidth="1"/>
  </cols>
  <sheetData>
    <row r="1">
      <c r="A1" s="4" t="s">
        <v>242</v>
      </c>
    </row>
    <row r="2">
      <c r="A2" s="3" t="str">
        <f>=HYPERLINK("#'INDEX'!A1", "Back to INDEX")</f>
      </c>
    </row>
    <row r="3">
      <c r="A3" t="s">
        <v>354</v>
      </c>
      <c r="B3" t="s">
        <v>354</v>
      </c>
      <c r="C3" t="s">
        <v>354</v>
      </c>
      <c r="D3" t="s">
        <v>354</v>
      </c>
      <c r="E3" t="s">
        <v>354</v>
      </c>
      <c r="F3" t="s">
        <v>354</v>
      </c>
      <c r="G3" t="s">
        <v>354</v>
      </c>
      <c r="H3" t="s">
        <v>354</v>
      </c>
    </row>
    <row r="4">
      <c r="A4" s="2" t="s">
        <v>354</v>
      </c>
      <c r="B4" s="2" t="s">
        <v>354</v>
      </c>
      <c r="C4" s="2" t="s">
        <v>4522</v>
      </c>
      <c r="D4" s="2" t="s">
        <v>4523</v>
      </c>
      <c r="E4" s="2" t="s">
        <v>4524</v>
      </c>
      <c r="F4" s="2" t="s">
        <v>4525</v>
      </c>
      <c r="G4" s="2" t="s">
        <v>4526</v>
      </c>
      <c r="H4" s="2" t="s">
        <v>4527</v>
      </c>
    </row>
    <row r="5">
      <c r="A5" s="5" t="s">
        <v>354</v>
      </c>
      <c r="B5" t="s">
        <v>4528</v>
      </c>
      <c r="C5" t="s">
        <v>1446</v>
      </c>
      <c r="D5" t="s">
        <v>1522</v>
      </c>
      <c r="E5" t="s">
        <v>1413</v>
      </c>
      <c r="F5" t="s">
        <v>1351</v>
      </c>
      <c r="G5" t="s">
        <v>542</v>
      </c>
      <c r="H5" t="s">
        <v>543</v>
      </c>
    </row>
    <row r="6">
      <c r="A6" s="5" t="s">
        <v>354</v>
      </c>
      <c r="B6" t="s">
        <v>4529</v>
      </c>
      <c r="C6" t="s">
        <v>1514</v>
      </c>
      <c r="D6" t="s">
        <v>1522</v>
      </c>
      <c r="E6" t="s">
        <v>4539</v>
      </c>
      <c r="F6" t="s">
        <v>1283</v>
      </c>
      <c r="G6" t="s">
        <v>522</v>
      </c>
      <c r="H6" t="s">
        <v>537</v>
      </c>
    </row>
    <row r="8">
      <c r="A8" t="s">
        <v>371</v>
      </c>
    </row>
    <row r="9">
      <c r="A9" t="s">
        <v>4532</v>
      </c>
    </row>
    <row r="10">
      <c r="A10" t="s">
        <v>4533</v>
      </c>
    </row>
    <row r="11">
      <c r="A11" t="s">
        <v>4534</v>
      </c>
    </row>
    <row r="12">
      <c r="A12" t="s">
        <v>371</v>
      </c>
    </row>
    <row r="13">
      <c r="A13" t="s">
        <v>4535</v>
      </c>
    </row>
    <row r="14">
      <c r="A14" t="s">
        <v>4536</v>
      </c>
    </row>
    <row r="15">
      <c r="A15" t="s">
        <v>4537</v>
      </c>
    </row>
    <row r="16">
      <c r="A16" t="s">
        <v>4538</v>
      </c>
    </row>
    <row r="17">
      <c r="A17" t="s">
        <v>544</v>
      </c>
    </row>
    <row r="18">
      <c r="A18" t="s">
        <v>354</v>
      </c>
    </row>
    <row r="19">
      <c r="A19" t="s">
        <v>376</v>
      </c>
    </row>
    <row r="20">
      <c r="A20" t="s">
        <v>1045</v>
      </c>
    </row>
    <row r="21">
      <c r="A21" t="s">
        <v>1047</v>
      </c>
    </row>
  </sheetData>
  <mergeCells count="1">
    <mergeCell ref="A3:H3"/>
  </mergeCells>
  <pageMargins left="0.7" right="0.7" top="0.75" bottom="0.75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dc:creator>gong</dc:creator>
  <cp:lastModifiedBy>gong</cp:lastModifiedBy>
  <dcterms:created xsi:type="dcterms:W3CDTF">2024-02-20T10:53:16Z</dcterms:created>
</coreProperties>
</file>